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9"/>
  </bookViews>
  <sheets>
    <sheet name="目录" sheetId="1" r:id="rId1"/>
    <sheet name="1.一般公共预算收入预算" sheetId="2" r:id="rId2"/>
    <sheet name="2.一般公共预算支出" sheetId="3" r:id="rId3"/>
    <sheet name="3.一般公共预算支出 (本级)" sheetId="4" r:id="rId4"/>
    <sheet name="4.本级基本支出预算（政府经济分类）" sheetId="5" r:id="rId5"/>
    <sheet name="5.政府预算支出经济分类表" sheetId="6" r:id="rId6"/>
    <sheet name="6.政府债务限额余额" sheetId="7" r:id="rId7"/>
    <sheet name="7.县对下一般转移" sheetId="8" r:id="rId8"/>
    <sheet name="8.县对下专项转移支付分地区" sheetId="9" r:id="rId9"/>
    <sheet name="9.县对下专项转移支付分项目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Titles" localSheetId="0">目录!$1:1</definedName>
    <definedName name="_xlnm.Print_Titles" localSheetId="2">'2.一般公共预算支出'!$1:4</definedName>
    <definedName name="_xlnm.Print_Titles" localSheetId="3">'3.一般公共预算支出 (本级)'!$1:4</definedName>
    <definedName name="_xlnm.Print_Titles" localSheetId="5">'5.政府预算支出经济分类表'!$A:A,'5.政府预算支出经济分类表'!$1:4</definedName>
    <definedName name="_xlnm.Print_Titles" localSheetId="7">'7.县对下一般转移'!$1:3</definedName>
    <definedName name="_xlnm.Print_Titles" localSheetId="9">'9.县对下专项转移支付分项目'!$2:3</definedName>
    <definedName name="\q">[1]国家!#REF!</definedName>
    <definedName name="\z">[2]中央!#REF!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'[3]P1012001'!$A$6:$E$117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[4]基础编码!$H$2:$H$3</definedName>
    <definedName name="mmmmmm">[4]基础编码!$S$2:$S$9</definedName>
    <definedName name="Print_Area_MI">#REF!</definedName>
    <definedName name="_xlnm.Print_Titles" hidden="1">#REF!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[5]Sheet2!$A$15</definedName>
    <definedName name="地区名称">#REF!</definedName>
    <definedName name="飞过海">[6]评估结果汇总表!$C$4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#REF!</definedName>
    <definedName name="철구사업본부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'[8]C01-1'!#REF!</definedName>
    <definedName name="位次d">[9]四月份月报!#REF!</definedName>
    <definedName name="性别">[4]基础编码!$H$2:$H$3</definedName>
    <definedName name="学历">[4]基础编码!$S$2:$S$9</definedName>
    <definedName name="支出">'[10]P1012001'!$A$6:$E$117</definedName>
    <definedName name="Z_F3E756D0_37BF_413B_B4A8_93A201DE2E9C_.wvu.PrintTitles" hidden="1">#REF!</definedName>
    <definedName name="\q" localSheetId="0">[1]国家!#REF!</definedName>
    <definedName name="\z" localSheetId="0">[2]中央!#REF!</definedName>
    <definedName name="__xlfn.COUNTIFS" hidden="1">#NAME?</definedName>
    <definedName name="__xlfn.SUMIFS" hidden="1">#NAME?</definedName>
    <definedName name="_xlnm._FilterDatabase" localSheetId="0" hidden="1">#REF!</definedName>
    <definedName name="a" localSheetId="0">#REF!</definedName>
    <definedName name="aa" localSheetId="0">#REF!</definedName>
    <definedName name="aaa" localSheetId="0">[2]中央!#REF!</definedName>
    <definedName name="ABC" localSheetId="0">#REF!</definedName>
    <definedName name="ABD" localSheetId="0">#REF!</definedName>
    <definedName name="bbbb" localSheetId="0">#REF!</definedName>
    <definedName name="county" localSheetId="0">#REF!</definedName>
    <definedName name="data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hhhh" localSheetId="0">#REF!</definedName>
    <definedName name="kkkk" localSheetId="0">#REF!</definedName>
    <definedName name="mmmm" localSheetId="0">#REF!</definedName>
    <definedName name="mmmmm" localSheetId="0">[11]基础编码!$H$2:$H$3</definedName>
    <definedName name="mmmmmm" localSheetId="0">[11]基础编码!$S$2:$S$9</definedName>
    <definedName name="Print_Area_MI" localSheetId="0">#REF!</definedName>
    <definedName name="Pub_t_Division" localSheetId="0">#REF!</definedName>
    <definedName name="QWERTY">#REF!</definedName>
    <definedName name="啊啊" localSheetId="0">#REF!</definedName>
    <definedName name="啊是的" localSheetId="0">#REF!</definedName>
    <definedName name="财政供养" localSheetId="0">#REF!</definedName>
    <definedName name="处室" localSheetId="0">#REF!</definedName>
    <definedName name="大多数" localSheetId="0">[5]Sheet2!$A$15</definedName>
    <definedName name="地区名称" localSheetId="0">#REF!</definedName>
    <definedName name="飞过海" localSheetId="0">[6]评估结果汇总表!$C$4</definedName>
    <definedName name="勾画" localSheetId="0">#REF!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科目" localSheetId="0">#REF!</definedName>
    <definedName name="철구사업본부" localSheetId="0">#REF!</definedName>
    <definedName name="类型" localSheetId="0">#REF!</definedName>
    <definedName name="培训考核" localSheetId="0">#REF!</definedName>
    <definedName name="培训类别" localSheetId="0">#REF!</definedName>
    <definedName name="培训形式" localSheetId="0">#REF!</definedName>
    <definedName name="全额差额比例" localSheetId="0">'[7]C01-1'!#REF!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省级收入" localSheetId="0">#REF!</definedName>
    <definedName name="四季度" localSheetId="0">'[8]C01-1'!#REF!</definedName>
    <definedName name="位次d" localSheetId="0">[9]四月份月报!#REF!</definedName>
    <definedName name="性别" localSheetId="0">[11]基础编码!$H$2:$H$3</definedName>
    <definedName name="学历" localSheetId="0">[11]基础编码!$S$2:$S$9</definedName>
    <definedName name="_xlnm.Print_Area" localSheetId="0">目录!$A$1:$A$12</definedName>
    <definedName name="_xlnm.Print_Area" hidden="1">#REF!</definedName>
    <definedName name="Z_F3E756D0_37BF_413B_B4A8_93A201DE2E9C_.wvu.PrintTitles" localSheetId="7" hidden="1">#REF!</definedName>
    <definedName name="_xlnm._FilterDatabase" localSheetId="7" hidden="1">#REF!</definedName>
    <definedName name="a" localSheetId="7">#REF!</definedName>
    <definedName name="aa" localSheetId="7">#REF!</definedName>
    <definedName name="ABC" localSheetId="7">#REF!</definedName>
    <definedName name="ABD" localSheetId="7">#REF!</definedName>
    <definedName name="bbbb" localSheetId="7">#REF!</definedName>
    <definedName name="county" localSheetId="7">#REF!</definedName>
    <definedName name="data" localSheetId="7">#REF!</definedName>
    <definedName name="Database" localSheetId="7" hidden="1">#REF!</definedName>
    <definedName name="database2" localSheetId="7">#REF!</definedName>
    <definedName name="database3" localSheetId="7">#REF!</definedName>
    <definedName name="hhhh" localSheetId="7">#REF!</definedName>
    <definedName name="kkkk" localSheetId="7">#REF!</definedName>
    <definedName name="mmmm" localSheetId="7">#REF!</definedName>
    <definedName name="mmmmm" localSheetId="7">[12]基础编码!$H$2:$H$3</definedName>
    <definedName name="mmmmmm" localSheetId="7">[12]基础编码!$S$2:$S$9</definedName>
    <definedName name="Print_Area_MI" localSheetId="7">#REF!</definedName>
    <definedName name="Pub_t_Division" localSheetId="7">#REF!</definedName>
    <definedName name="QWERTY" localSheetId="7">#REF!</definedName>
    <definedName name="啊啊" localSheetId="7">#REF!</definedName>
    <definedName name="啊是的" localSheetId="7">#REF!</definedName>
    <definedName name="财政供养" localSheetId="7">#REF!</definedName>
    <definedName name="处室" localSheetId="7">#REF!</definedName>
    <definedName name="地区名称" localSheetId="7">#REF!</definedName>
    <definedName name="勾画" localSheetId="7">#REF!</definedName>
    <definedName name="还有" localSheetId="7">#REF!</definedName>
    <definedName name="汇率" localSheetId="7">#REF!</definedName>
    <definedName name="基金处室" localSheetId="7">#REF!</definedName>
    <definedName name="基金金额" localSheetId="7">#REF!</definedName>
    <definedName name="基金科目" localSheetId="7">#REF!</definedName>
    <definedName name="基金类型" localSheetId="7">#REF!</definedName>
    <definedName name="金额" localSheetId="7">#REF!</definedName>
    <definedName name="전" localSheetId="7">#REF!</definedName>
    <definedName name="주택사업본부" localSheetId="7">#REF!</definedName>
    <definedName name="科目" localSheetId="7">#REF!</definedName>
    <definedName name="철구사업본부" localSheetId="7">#REF!</definedName>
    <definedName name="类型" localSheetId="7">#REF!</definedName>
    <definedName name="培训考核" localSheetId="7">#REF!</definedName>
    <definedName name="培训类别" localSheetId="7">#REF!</definedName>
    <definedName name="培训形式" localSheetId="7">#REF!</definedName>
    <definedName name="生产列1" localSheetId="7">#REF!</definedName>
    <definedName name="生产列11" localSheetId="7">#REF!</definedName>
    <definedName name="生产列15" localSheetId="7">#REF!</definedName>
    <definedName name="生产列16" localSheetId="7">#REF!</definedName>
    <definedName name="生产列17" localSheetId="7">#REF!</definedName>
    <definedName name="生产列19" localSheetId="7">#REF!</definedName>
    <definedName name="生产列2" localSheetId="7">#REF!</definedName>
    <definedName name="生产列20" localSheetId="7">#REF!</definedName>
    <definedName name="生产列3" localSheetId="7">#REF!</definedName>
    <definedName name="生产列4" localSheetId="7">#REF!</definedName>
    <definedName name="生产列5" localSheetId="7">#REF!</definedName>
    <definedName name="生产列6" localSheetId="7">#REF!</definedName>
    <definedName name="生产列7" localSheetId="7">#REF!</definedName>
    <definedName name="生产列8" localSheetId="7">#REF!</definedName>
    <definedName name="生产列9" localSheetId="7">#REF!</definedName>
    <definedName name="生产期" localSheetId="7">#REF!</definedName>
    <definedName name="生产期1" localSheetId="7">#REF!</definedName>
    <definedName name="生产期11" localSheetId="7">#REF!</definedName>
    <definedName name="生产期123" localSheetId="7">#REF!</definedName>
    <definedName name="生产期15" localSheetId="7">#REF!</definedName>
    <definedName name="生产期16" localSheetId="7">#REF!</definedName>
    <definedName name="生产期17" localSheetId="7">#REF!</definedName>
    <definedName name="生产期19" localSheetId="7">#REF!</definedName>
    <definedName name="生产期2" localSheetId="7">#REF!</definedName>
    <definedName name="生产期20" localSheetId="7">#REF!</definedName>
    <definedName name="生产期3" localSheetId="7">#REF!</definedName>
    <definedName name="生产期4" localSheetId="7">#REF!</definedName>
    <definedName name="生产期5" localSheetId="7">#REF!</definedName>
    <definedName name="生产期6" localSheetId="7">#REF!</definedName>
    <definedName name="生产期7" localSheetId="7">#REF!</definedName>
    <definedName name="生产期8" localSheetId="7">#REF!</definedName>
    <definedName name="生产期9" localSheetId="7">#REF!</definedName>
    <definedName name="省级收入" localSheetId="7">#REF!</definedName>
    <definedName name="性别" localSheetId="7">[12]基础编码!$H$2:$H$3</definedName>
    <definedName name="学历" localSheetId="7">[12]基础编码!$S$2:$S$9</definedName>
    <definedName name="_xlnm.Print_Area" localSheetId="7">'7.县对下一般转移'!$A$1:$B$59</definedName>
    <definedName name="_xlnm._FilterDatabase" localSheetId="8" hidden="1">#REF!</definedName>
    <definedName name="a" localSheetId="8">#REF!</definedName>
    <definedName name="aa" localSheetId="8">#REF!</definedName>
    <definedName name="ABC" localSheetId="8">#REF!</definedName>
    <definedName name="ABD" localSheetId="8">#REF!</definedName>
    <definedName name="bbbb" localSheetId="8">#REF!</definedName>
    <definedName name="county" localSheetId="8">#REF!</definedName>
    <definedName name="data" localSheetId="8">#REF!</definedName>
    <definedName name="Database" localSheetId="8" hidden="1">#REF!</definedName>
    <definedName name="database2" localSheetId="8">#REF!</definedName>
    <definedName name="database3" localSheetId="8">#REF!</definedName>
    <definedName name="hhhh" localSheetId="8">#REF!</definedName>
    <definedName name="kkkk" localSheetId="8">#REF!</definedName>
    <definedName name="mmmm" localSheetId="8">#REF!</definedName>
    <definedName name="mmmmm" localSheetId="8">[13]基础编码!$H$2:$H$3</definedName>
    <definedName name="mmmmmm" localSheetId="8">[13]基础编码!$S$2:$S$9</definedName>
    <definedName name="Print_Area_MI" localSheetId="8">#REF!</definedName>
    <definedName name="Pub_t_Division" localSheetId="8">#REF!</definedName>
    <definedName name="QWERTY" localSheetId="8">#REF!</definedName>
    <definedName name="啊啊" localSheetId="8">#REF!</definedName>
    <definedName name="啊是的" localSheetId="8">#REF!</definedName>
    <definedName name="财政供养" localSheetId="8">#REF!</definedName>
    <definedName name="处室" localSheetId="8">#REF!</definedName>
    <definedName name="地区名称" localSheetId="8">#REF!</definedName>
    <definedName name="勾画" localSheetId="8">#REF!</definedName>
    <definedName name="还有" localSheetId="8">#REF!</definedName>
    <definedName name="汇率" localSheetId="8">#REF!</definedName>
    <definedName name="基金处室" localSheetId="8">#REF!</definedName>
    <definedName name="基金金额" localSheetId="8">#REF!</definedName>
    <definedName name="基金科目" localSheetId="8">#REF!</definedName>
    <definedName name="基金类型" localSheetId="8">#REF!</definedName>
    <definedName name="金额" localSheetId="8">#REF!</definedName>
    <definedName name="전" localSheetId="8">#REF!</definedName>
    <definedName name="주택사업본부" localSheetId="8">#REF!</definedName>
    <definedName name="科目" localSheetId="8">#REF!</definedName>
    <definedName name="철구사업본부" localSheetId="8">#REF!</definedName>
    <definedName name="类型" localSheetId="8">#REF!</definedName>
    <definedName name="培训考核" localSheetId="8">#REF!</definedName>
    <definedName name="培训类别" localSheetId="8">#REF!</definedName>
    <definedName name="培训形式" localSheetId="8">#REF!</definedName>
    <definedName name="生产列1" localSheetId="8">#REF!</definedName>
    <definedName name="生产列11" localSheetId="8">#REF!</definedName>
    <definedName name="生产列15" localSheetId="8">#REF!</definedName>
    <definedName name="生产列16" localSheetId="8">#REF!</definedName>
    <definedName name="生产列17" localSheetId="8">#REF!</definedName>
    <definedName name="生产列19" localSheetId="8">#REF!</definedName>
    <definedName name="生产列2" localSheetId="8">#REF!</definedName>
    <definedName name="生产列20" localSheetId="8">#REF!</definedName>
    <definedName name="生产列3" localSheetId="8">#REF!</definedName>
    <definedName name="生产列4" localSheetId="8">#REF!</definedName>
    <definedName name="生产列5" localSheetId="8">#REF!</definedName>
    <definedName name="生产列6" localSheetId="8">#REF!</definedName>
    <definedName name="生产列7" localSheetId="8">#REF!</definedName>
    <definedName name="生产列8" localSheetId="8">#REF!</definedName>
    <definedName name="生产列9" localSheetId="8">#REF!</definedName>
    <definedName name="生产期" localSheetId="8">#REF!</definedName>
    <definedName name="生产期1" localSheetId="8">#REF!</definedName>
    <definedName name="生产期11" localSheetId="8">#REF!</definedName>
    <definedName name="生产期123" localSheetId="8">#REF!</definedName>
    <definedName name="生产期15" localSheetId="8">#REF!</definedName>
    <definedName name="生产期16" localSheetId="8">#REF!</definedName>
    <definedName name="生产期17" localSheetId="8">#REF!</definedName>
    <definedName name="生产期19" localSheetId="8">#REF!</definedName>
    <definedName name="生产期2" localSheetId="8">#REF!</definedName>
    <definedName name="生产期20" localSheetId="8">#REF!</definedName>
    <definedName name="生产期3" localSheetId="8">#REF!</definedName>
    <definedName name="生产期4" localSheetId="8">#REF!</definedName>
    <definedName name="生产期5" localSheetId="8">#REF!</definedName>
    <definedName name="生产期6" localSheetId="8">#REF!</definedName>
    <definedName name="生产期7" localSheetId="8">#REF!</definedName>
    <definedName name="生产期8" localSheetId="8">#REF!</definedName>
    <definedName name="生产期9" localSheetId="8">#REF!</definedName>
    <definedName name="省级收入" localSheetId="8">#REF!</definedName>
    <definedName name="性别" localSheetId="8">[13]基础编码!$H$2:$H$3</definedName>
    <definedName name="学历" localSheetId="8">[13]基础编码!$S$2:$S$9</definedName>
    <definedName name="_xlnm._FilterDatabase" localSheetId="9" hidden="1">'9.县对下专项转移支付分项目'!$A$1:$B$3</definedName>
    <definedName name="_xlnm._FilterDatabase" localSheetId="1" hidden="1">#REF!</definedName>
    <definedName name="a" localSheetId="1">#REF!</definedName>
    <definedName name="aa" localSheetId="1">#REF!</definedName>
    <definedName name="ABC" localSheetId="1">#REF!</definedName>
    <definedName name="ABD" localSheetId="1">#REF!</definedName>
    <definedName name="bbbb" localSheetId="1">#REF!</definedName>
    <definedName name="county" localSheetId="1">#REF!</definedName>
    <definedName name="data" localSheetId="1">#REF!</definedName>
    <definedName name="Database" localSheetId="1" hidden="1">#REF!</definedName>
    <definedName name="database2" localSheetId="1">#REF!</definedName>
    <definedName name="database3" localSheetId="1">#REF!</definedName>
    <definedName name="hhhh" localSheetId="1">#REF!</definedName>
    <definedName name="kkkk" localSheetId="1">#REF!</definedName>
    <definedName name="mmmm" localSheetId="1">#REF!</definedName>
    <definedName name="Print_Area_MI" localSheetId="1">#REF!</definedName>
    <definedName name="Pub_t_Division" localSheetId="1">#REF!</definedName>
    <definedName name="啊啊" localSheetId="1">#REF!</definedName>
    <definedName name="啊是的" localSheetId="1">#REF!</definedName>
    <definedName name="财政供养" localSheetId="1">#REF!</definedName>
    <definedName name="处室" localSheetId="1">#REF!</definedName>
    <definedName name="地区名称" localSheetId="1">#REF!</definedName>
    <definedName name="勾画" localSheetId="1">#REF!</definedName>
    <definedName name="还有" localSheetId="1">#REF!</definedName>
    <definedName name="汇率" localSheetId="1">#REF!</definedName>
    <definedName name="基金处室" localSheetId="1">#REF!</definedName>
    <definedName name="基金金额" localSheetId="1">#REF!</definedName>
    <definedName name="基金科目" localSheetId="1">#REF!</definedName>
    <definedName name="基金类型" localSheetId="1">#REF!</definedName>
    <definedName name="金额" localSheetId="1">#REF!</definedName>
    <definedName name="전" localSheetId="1">#REF!</definedName>
    <definedName name="주택사업본부" localSheetId="1">#REF!</definedName>
    <definedName name="科目" localSheetId="1">#REF!</definedName>
    <definedName name="철구사업본부" localSheetId="1">#REF!</definedName>
    <definedName name="类型" localSheetId="1">#REF!</definedName>
    <definedName name="培训考核" localSheetId="1">#REF!</definedName>
    <definedName name="培训类别" localSheetId="1">#REF!</definedName>
    <definedName name="培训形式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省级收入" localSheetId="1">#REF!</definedName>
    <definedName name="_xlnm.Print_Area" localSheetId="1">'1.一般公共预算收入预算'!$A$1:$E$36</definedName>
    <definedName name="QWERTY" localSheetId="1">#REF!</definedName>
    <definedName name="_xlnm._FilterDatabase" localSheetId="2" hidden="1">'2.一般公共预算支出'!$5:$1250</definedName>
    <definedName name="a" localSheetId="2">#REF!</definedName>
    <definedName name="aa" localSheetId="2">#REF!</definedName>
    <definedName name="ABC" localSheetId="2">#REF!</definedName>
    <definedName name="ABD" localSheetId="2">#REF!</definedName>
    <definedName name="bbbb" localSheetId="2">#REF!</definedName>
    <definedName name="county" localSheetId="2">#REF!</definedName>
    <definedName name="data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hhhh" localSheetId="2">#REF!</definedName>
    <definedName name="kkkk" localSheetId="2">#REF!</definedName>
    <definedName name="mmmm" localSheetId="2">#REF!</definedName>
    <definedName name="mmmmm" localSheetId="2">[14]基础编码!$H$2:$H$3</definedName>
    <definedName name="mmmmmm" localSheetId="2">[14]基础编码!$S$2:$S$9</definedName>
    <definedName name="Print_Area_MI" localSheetId="2">#REF!</definedName>
    <definedName name="Pub_t_Division" localSheetId="2">#REF!</definedName>
    <definedName name="QWERTY" localSheetId="2">#REF!</definedName>
    <definedName name="啊啊" localSheetId="2">#REF!</definedName>
    <definedName name="啊是的" localSheetId="2">#REF!</definedName>
    <definedName name="财政供养" localSheetId="2">#REF!</definedName>
    <definedName name="处室" localSheetId="2">#REF!</definedName>
    <definedName name="地区名称" localSheetId="2">#REF!</definedName>
    <definedName name="勾画" localSheetId="2">#REF!</definedName>
    <definedName name="还有" localSheetId="2">#REF!</definedName>
    <definedName name="汇率" localSheetId="2">#REF!</definedName>
    <definedName name="基金处室" localSheetId="2">#REF!</definedName>
    <definedName name="基金金额" localSheetId="2">#REF!</definedName>
    <definedName name="基金科目" localSheetId="2">#REF!</definedName>
    <definedName name="基金类型" localSheetId="2">#REF!</definedName>
    <definedName name="金额" localSheetId="2">#REF!</definedName>
    <definedName name="科目" localSheetId="2">#REF!</definedName>
    <definedName name="类型" localSheetId="2">#REF!</definedName>
    <definedName name="培训考核" localSheetId="2">#REF!</definedName>
    <definedName name="培训类别" localSheetId="2">#REF!</definedName>
    <definedName name="培训形式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省级收入" localSheetId="2">#REF!</definedName>
    <definedName name="性别" localSheetId="2">[14]基础编码!$H$2:$H$3</definedName>
    <definedName name="学历" localSheetId="2">[14]基础编码!$S$2:$S$9</definedName>
    <definedName name="전" localSheetId="2">#REF!</definedName>
    <definedName name="주택사업본부" localSheetId="2">#REF!</definedName>
    <definedName name="철구사업본부" localSheetId="2">#REF!</definedName>
    <definedName name="_xlnm._FilterDatabase" localSheetId="3" hidden="1">#REF!</definedName>
    <definedName name="a" localSheetId="3">#REF!</definedName>
    <definedName name="aa" localSheetId="3">#REF!</definedName>
    <definedName name="ABC" localSheetId="3">#REF!</definedName>
    <definedName name="ABD" localSheetId="3">#REF!</definedName>
    <definedName name="bbbb" localSheetId="3">#REF!</definedName>
    <definedName name="county" localSheetId="3">#REF!</definedName>
    <definedName name="data" localSheetId="3">#REF!</definedName>
    <definedName name="Database" localSheetId="3" hidden="1">#REF!</definedName>
    <definedName name="database2" localSheetId="3">#REF!</definedName>
    <definedName name="database3" localSheetId="3">#REF!</definedName>
    <definedName name="hhhh" localSheetId="3">#REF!</definedName>
    <definedName name="kkkk" localSheetId="3">#REF!</definedName>
    <definedName name="mmmm" localSheetId="3">#REF!</definedName>
    <definedName name="mmmmm" localSheetId="3">[14]基础编码!$H$2:$H$3</definedName>
    <definedName name="mmmmmm" localSheetId="3">[14]基础编码!$S$2:$S$9</definedName>
    <definedName name="Print_Area_MI" localSheetId="3">#REF!</definedName>
    <definedName name="Pub_t_Division" localSheetId="3">#REF!</definedName>
    <definedName name="啊啊" localSheetId="3">#REF!</definedName>
    <definedName name="啊是的" localSheetId="3">#REF!</definedName>
    <definedName name="财政供养" localSheetId="3">#REF!</definedName>
    <definedName name="处室" localSheetId="3">#REF!</definedName>
    <definedName name="地区名称" localSheetId="3">#REF!</definedName>
    <definedName name="勾画" localSheetId="3">#REF!</definedName>
    <definedName name="还有" localSheetId="3">#REF!</definedName>
    <definedName name="汇率" localSheetId="3">#REF!</definedName>
    <definedName name="基金处室" localSheetId="3">#REF!</definedName>
    <definedName name="基金金额" localSheetId="3">#REF!</definedName>
    <definedName name="基金科目" localSheetId="3">#REF!</definedName>
    <definedName name="基金类型" localSheetId="3">#REF!</definedName>
    <definedName name="金额" localSheetId="3">#REF!</definedName>
    <definedName name="전" localSheetId="3">#REF!</definedName>
    <definedName name="주택사업본부" localSheetId="3">#REF!</definedName>
    <definedName name="科目" localSheetId="3">#REF!</definedName>
    <definedName name="철구사업본부" localSheetId="3">#REF!</definedName>
    <definedName name="类型" localSheetId="3">#REF!</definedName>
    <definedName name="培训考核" localSheetId="3">#REF!</definedName>
    <definedName name="培训类别" localSheetId="3">#REF!</definedName>
    <definedName name="培训形式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23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省级收入" localSheetId="3">#REF!</definedName>
    <definedName name="性别" localSheetId="3">[14]基础编码!$H$2:$H$3</definedName>
    <definedName name="学历" localSheetId="3">[14]基础编码!$S$2:$S$9</definedName>
    <definedName name="Z_F3E756D0_37BF_413B_B4A8_93A201DE2E9C_.wvu.PrintTitles" localSheetId="3" hidden="1">#REF!</definedName>
    <definedName name="QWERTY" localSheetId="3">#REF!</definedName>
    <definedName name="_xlnm._FilterDatabase" localSheetId="4" hidden="1">#REF!</definedName>
    <definedName name="a" localSheetId="4">#REF!</definedName>
    <definedName name="aa" localSheetId="4">#REF!</definedName>
    <definedName name="ABC" localSheetId="4">#REF!</definedName>
    <definedName name="ABD" localSheetId="4">#REF!</definedName>
    <definedName name="bbbb" localSheetId="4">#REF!</definedName>
    <definedName name="county" localSheetId="4">#REF!</definedName>
    <definedName name="data" localSheetId="4">#REF!</definedName>
    <definedName name="Database" localSheetId="4" hidden="1">#REF!</definedName>
    <definedName name="database2" localSheetId="4">#REF!</definedName>
    <definedName name="database3" localSheetId="4">#REF!</definedName>
    <definedName name="hhhh" localSheetId="4">#REF!</definedName>
    <definedName name="kkkk" localSheetId="4">#REF!</definedName>
    <definedName name="mmmm" localSheetId="4">#REF!</definedName>
    <definedName name="mmmmm" localSheetId="4">[15]基础编码!$H$2:$H$3</definedName>
    <definedName name="mmmmmm" localSheetId="4">[15]基础编码!$S$2:$S$9</definedName>
    <definedName name="Print_Area_MI" localSheetId="4">#REF!</definedName>
    <definedName name="Pub_t_Division" localSheetId="4">#REF!</definedName>
    <definedName name="啊啊" localSheetId="4">#REF!</definedName>
    <definedName name="啊是的" localSheetId="4">#REF!</definedName>
    <definedName name="财政供养" localSheetId="4">#REF!</definedName>
    <definedName name="处室" localSheetId="4">#REF!</definedName>
    <definedName name="地区名称" localSheetId="4">#REF!</definedName>
    <definedName name="勾画" localSheetId="4">#REF!</definedName>
    <definedName name="还有" localSheetId="4">#REF!</definedName>
    <definedName name="汇率" localSheetId="4">#REF!</definedName>
    <definedName name="基金处室" localSheetId="4">#REF!</definedName>
    <definedName name="基金金额" localSheetId="4">#REF!</definedName>
    <definedName name="基金科目" localSheetId="4">#REF!</definedName>
    <definedName name="基金类型" localSheetId="4">#REF!</definedName>
    <definedName name="金额" localSheetId="4">#REF!</definedName>
    <definedName name="전" localSheetId="4">#REF!</definedName>
    <definedName name="주택사업본부" localSheetId="4">#REF!</definedName>
    <definedName name="科目" localSheetId="4">#REF!</definedName>
    <definedName name="철구사업본부" localSheetId="4">#REF!</definedName>
    <definedName name="类型" localSheetId="4">#REF!</definedName>
    <definedName name="培训考核" localSheetId="4">#REF!</definedName>
    <definedName name="培训类别" localSheetId="4">#REF!</definedName>
    <definedName name="培训形式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23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省级收入" localSheetId="4">#REF!</definedName>
    <definedName name="性别" localSheetId="4">[15]基础编码!$H$2:$H$3</definedName>
    <definedName name="学历" localSheetId="4">[15]基础编码!$S$2:$S$9</definedName>
    <definedName name="Z_F3E756D0_37BF_413B_B4A8_93A201DE2E9C_.wvu.PrintTitles" localSheetId="4" hidden="1">#REF!</definedName>
    <definedName name="QWERTY" localSheetId="4">#REF!</definedName>
    <definedName name="_xlnm._FilterDatabase" localSheetId="5" hidden="1">#REF!</definedName>
    <definedName name="a" localSheetId="5">#REF!</definedName>
    <definedName name="aa" localSheetId="5">#REF!</definedName>
    <definedName name="ABC" localSheetId="5">#REF!</definedName>
    <definedName name="ABD" localSheetId="5">#REF!</definedName>
    <definedName name="bbbb" localSheetId="5">#REF!</definedName>
    <definedName name="county" localSheetId="5">#REF!</definedName>
    <definedName name="data" localSheetId="5">#REF!</definedName>
    <definedName name="Database" localSheetId="5" hidden="1">#REF!</definedName>
    <definedName name="database2" localSheetId="5">#REF!</definedName>
    <definedName name="database3" localSheetId="5">#REF!</definedName>
    <definedName name="hhhh" localSheetId="5">#REF!</definedName>
    <definedName name="kkkk" localSheetId="5">#REF!</definedName>
    <definedName name="mmmm" localSheetId="5">#REF!</definedName>
    <definedName name="mmmmm" localSheetId="5">[15]基础编码!$H$2:$H$3</definedName>
    <definedName name="mmmmmm" localSheetId="5">[15]基础编码!$S$2:$S$9</definedName>
    <definedName name="Print_Area_MI" localSheetId="5">#REF!</definedName>
    <definedName name="Pub_t_Division" localSheetId="5">#REF!</definedName>
    <definedName name="啊啊" localSheetId="5">#REF!</definedName>
    <definedName name="啊是的" localSheetId="5">#REF!</definedName>
    <definedName name="财政供养" localSheetId="5">#REF!</definedName>
    <definedName name="处室" localSheetId="5">#REF!</definedName>
    <definedName name="地区名称" localSheetId="5">[16]封面!$B$2:$B$6</definedName>
    <definedName name="勾画" localSheetId="5">#REF!</definedName>
    <definedName name="还有" localSheetId="5">#REF!</definedName>
    <definedName name="汇率" localSheetId="5">#REF!</definedName>
    <definedName name="基金处室" localSheetId="5">#REF!</definedName>
    <definedName name="基金金额" localSheetId="5">#REF!</definedName>
    <definedName name="基金科目" localSheetId="5">#REF!</definedName>
    <definedName name="基金类型" localSheetId="5">#REF!</definedName>
    <definedName name="金额" localSheetId="5">#REF!</definedName>
    <definedName name="전" localSheetId="5">#REF!</definedName>
    <definedName name="주택사업본부" localSheetId="5">#REF!</definedName>
    <definedName name="科目" localSheetId="5">#REF!</definedName>
    <definedName name="철구사업본부" localSheetId="5">#REF!</definedName>
    <definedName name="类型" localSheetId="5">#REF!</definedName>
    <definedName name="培训考核" localSheetId="5">#REF!</definedName>
    <definedName name="培训类别" localSheetId="5">#REF!</definedName>
    <definedName name="培训形式" localSheetId="5">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5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23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省级收入" localSheetId="5">#REF!</definedName>
    <definedName name="性别" localSheetId="5">[15]基础编码!$H$2:$H$3</definedName>
    <definedName name="学历" localSheetId="5">[15]基础编码!$S$2:$S$9</definedName>
    <definedName name="Z_F3E756D0_37BF_413B_B4A8_93A201DE2E9C_.wvu.PrintTitles" localSheetId="5" hidden="1">#REF!</definedName>
    <definedName name="QWERTY" localSheetId="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<sst xmlns="http://schemas.openxmlformats.org/spreadsheetml/2006/main" count="2782" uniqueCount="1206">
  <si>
    <t>目        录</t>
  </si>
  <si>
    <t>一般公共预算</t>
  </si>
  <si>
    <t xml:space="preserve">表1：2023年桓仁县一般公共预算收入预算表 </t>
  </si>
  <si>
    <t xml:space="preserve">表2：2023年桓仁县一般公共预算支出预算表 </t>
  </si>
  <si>
    <t xml:space="preserve">表3：2023年桓仁县本级一般公共预算支出预算表 </t>
  </si>
  <si>
    <t>表4：2023年桓仁县本级一般公共预算基本支出预算表（政府经济分类）</t>
  </si>
  <si>
    <t>表5：2023年桓仁县政府预算支出经济分类情况表</t>
  </si>
  <si>
    <t>表6：2023年桓仁县政府一般债务限额和余额情况表</t>
  </si>
  <si>
    <t xml:space="preserve">表7：2023年县对下税收返还和一般转移支付预算表 </t>
  </si>
  <si>
    <t>表8: 2023年县对下专项转移支付分地区预算表</t>
  </si>
  <si>
    <t>表9：2023年县对下专项转移支付分项目预算表</t>
  </si>
  <si>
    <t>表一</t>
  </si>
  <si>
    <t>2023年一般公共预算收入表</t>
  </si>
  <si>
    <t>单位：万元</t>
  </si>
  <si>
    <t>项目</t>
  </si>
  <si>
    <t>2022年预算数</t>
  </si>
  <si>
    <t>2022年预计数</t>
  </si>
  <si>
    <t>2023年预算数</t>
  </si>
  <si>
    <t>代码</t>
  </si>
  <si>
    <t>名称</t>
  </si>
  <si>
    <t>金额</t>
  </si>
  <si>
    <t>为上年预算数的%</t>
  </si>
  <si>
    <t>为上年预计数的%</t>
  </si>
  <si>
    <t>一、税收收入</t>
  </si>
  <si>
    <t>增值税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</si>
  <si>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</si>
  <si>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</si>
  <si>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</si>
  <si>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</si>
  <si>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</si>
  <si>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</si>
  <si>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</si>
  <si>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</si>
  <si>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</si>
  <si>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</si>
  <si>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</si>
  <si>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</si>
  <si>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</si>
  <si>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</si>
  <si>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</si>
  <si>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</si>
  <si>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</si>
  <si>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</si>
  <si>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</si>
  <si>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</si>
  <si>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</si>
  <si>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</si>
  <si>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</si>
  <si>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</si>
  <si>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收入合计</t>
  </si>
  <si>
    <t>表二</t>
  </si>
  <si>
    <t>2023年一般公共预算支出表</t>
  </si>
  <si>
    <t>2023年预算数比2022年预算数</t>
  </si>
  <si>
    <r>
      <rPr>
        <sz val="11"/>
        <rFont val="Calibri"/>
        <charset val="134"/>
      </rPr>
      <t>2023</t>
    </r>
    <r>
      <rPr>
        <sz val="11"/>
        <rFont val="宋体"/>
        <charset val="134"/>
      </rPr>
      <t>年预算数</t>
    </r>
    <r>
      <rPr>
        <sz val="11"/>
        <rFont val="Calibri"/>
        <charset val="134"/>
      </rPr>
      <t>(</t>
    </r>
    <r>
      <rPr>
        <sz val="11"/>
        <rFont val="宋体"/>
        <charset val="134"/>
      </rPr>
      <t>不含上级专项性质转移支付）</t>
    </r>
  </si>
  <si>
    <t>增减额</t>
  </si>
  <si>
    <t>增减%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</si>
  <si>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</si>
  <si>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</si>
  <si>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</si>
  <si>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</si>
  <si>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</si>
  <si>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</si>
  <si>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</si>
  <si>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</si>
  <si>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</si>
  <si>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</si>
  <si>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</si>
  <si>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</si>
  <si>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</si>
  <si>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</si>
  <si>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</si>
  <si>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</si>
  <si>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</si>
  <si>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</si>
  <si>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</si>
  <si>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</si>
  <si>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</si>
  <si>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</si>
  <si>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</si>
  <si>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</si>
  <si>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</si>
  <si>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</si>
  <si>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</si>
  <si>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</si>
  <si>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</si>
  <si>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</si>
  <si>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</si>
  <si>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</si>
  <si>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</si>
  <si>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</si>
  <si>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</si>
  <si>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</si>
  <si>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</si>
  <si>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</si>
  <si>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</si>
  <si>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</si>
  <si>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</si>
  <si>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</si>
  <si>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</si>
  <si>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</si>
  <si>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</si>
  <si>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</si>
  <si>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</si>
  <si>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</si>
  <si>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</si>
  <si>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</si>
  <si>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</si>
  <si>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</si>
  <si>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</si>
  <si>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</si>
  <si>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</si>
  <si>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</si>
  <si>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</si>
  <si>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</si>
  <si>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</si>
  <si>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</si>
  <si>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</si>
  <si>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</si>
  <si>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</si>
  <si>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</si>
  <si>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</si>
  <si>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</si>
  <si>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</si>
  <si>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</si>
  <si>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</si>
  <si>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</si>
  <si>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</si>
  <si>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</si>
  <si>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</si>
  <si>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</si>
  <si>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</si>
  <si>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</si>
  <si>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</si>
  <si>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</si>
  <si>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</si>
  <si>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</si>
  <si>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</si>
  <si>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</si>
  <si>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</si>
  <si>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</si>
  <si>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</si>
  <si>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</si>
  <si>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</si>
  <si>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</si>
  <si>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</si>
  <si>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</si>
  <si>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</si>
  <si>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</si>
  <si>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</si>
  <si>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</si>
  <si>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</si>
  <si>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</si>
  <si>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</si>
  <si>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</si>
  <si>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</si>
  <si>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</si>
  <si>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</si>
  <si>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</si>
  <si>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</si>
  <si>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</si>
  <si>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</si>
  <si>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</si>
  <si>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</si>
  <si>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</si>
  <si>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</si>
  <si>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</si>
  <si>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</si>
  <si>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</si>
  <si>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</si>
  <si>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</si>
  <si>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</si>
  <si>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</si>
  <si>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</si>
  <si>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</si>
  <si>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</si>
  <si>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</si>
  <si>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</si>
  <si>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</si>
  <si>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</si>
  <si>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</si>
  <si>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</si>
  <si>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</si>
  <si>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</si>
  <si>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</si>
  <si>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</si>
  <si>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</si>
  <si>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</si>
  <si>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对外宣传</t>
  </si>
  <si>
    <t xml:space="preserve">    其他外交支出</t>
  </si>
  <si>
    <t>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</si>
  <si>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</si>
  <si>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</si>
  <si>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</si>
  <si>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</si>
  <si>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</si>
  <si>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</si>
  <si>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</si>
  <si>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</si>
  <si>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</si>
  <si>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</si>
  <si>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</si>
  <si>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</si>
  <si>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</si>
  <si>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</si>
  <si>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</si>
  <si>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</si>
  <si>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</si>
  <si>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</si>
  <si>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</si>
  <si>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</si>
  <si>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</si>
  <si>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</si>
  <si>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</si>
  <si>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</si>
  <si>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</si>
  <si>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</si>
  <si>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</si>
  <si>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</si>
  <si>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</si>
  <si>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</si>
  <si>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</si>
  <si>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</si>
  <si>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</si>
  <si>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</si>
  <si>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</si>
  <si>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</si>
  <si>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</si>
  <si>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</si>
  <si>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</si>
  <si>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</si>
  <si>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</si>
  <si>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</si>
  <si>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</si>
  <si>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</si>
  <si>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</si>
  <si>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</si>
  <si>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</si>
  <si>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</si>
  <si>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</si>
  <si>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</si>
  <si>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</si>
  <si>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</si>
  <si>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</si>
  <si>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</si>
  <si>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</si>
  <si>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</si>
  <si>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</si>
  <si>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</si>
  <si>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</si>
  <si>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</si>
  <si>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</si>
  <si>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</si>
  <si>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</si>
  <si>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</si>
  <si>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</si>
  <si>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</si>
  <si>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</si>
  <si>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</si>
  <si>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</si>
  <si>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</si>
  <si>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</si>
  <si>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</si>
  <si>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</si>
  <si>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</si>
  <si>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</si>
  <si>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</si>
  <si>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</si>
  <si>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</si>
  <si>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</si>
  <si>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</si>
  <si>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</si>
  <si>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</si>
  <si>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</si>
  <si>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</si>
  <si>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</si>
  <si>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</si>
  <si>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</si>
  <si>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</si>
  <si>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</si>
  <si>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</si>
  <si>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</si>
  <si>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</si>
  <si>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</si>
  <si>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</si>
  <si>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</si>
  <si>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</si>
  <si>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</si>
  <si>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</si>
  <si>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</si>
  <si>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</si>
  <si>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</si>
  <si>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</si>
  <si>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</si>
  <si>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</si>
  <si>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</si>
  <si>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</si>
  <si>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</si>
  <si>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</si>
  <si>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</si>
  <si>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</si>
  <si>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</si>
  <si>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</si>
  <si>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</si>
  <si>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</si>
  <si>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</si>
  <si>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</si>
  <si>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</si>
  <si>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</si>
  <si>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</si>
  <si>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</si>
  <si>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</si>
  <si>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</si>
  <si>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</si>
  <si>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</si>
  <si>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</si>
  <si>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</si>
  <si>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</si>
  <si>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</si>
  <si>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</si>
  <si>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</si>
  <si>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</si>
  <si>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</si>
  <si>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</si>
  <si>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</si>
  <si>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</si>
  <si>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</si>
  <si>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</si>
  <si>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</si>
  <si>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</si>
  <si>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</si>
  <si>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</si>
  <si>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</si>
  <si>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</si>
  <si>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</si>
  <si>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</si>
  <si>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</si>
  <si>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</si>
  <si>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</si>
  <si>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</si>
  <si>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</si>
  <si>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</si>
  <si>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</si>
  <si>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</si>
  <si>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</si>
  <si>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</si>
  <si>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</si>
  <si>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</si>
  <si>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</si>
  <si>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</si>
  <si>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</si>
  <si>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</si>
  <si>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</si>
  <si>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</si>
  <si>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</si>
  <si>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</si>
  <si>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</si>
  <si>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</si>
  <si>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</si>
  <si>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</si>
  <si>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</si>
  <si>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</si>
  <si>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</si>
  <si>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</si>
  <si>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</si>
  <si>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</si>
  <si>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</si>
  <si>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</si>
  <si>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</si>
  <si>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</si>
  <si>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</si>
  <si>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</si>
  <si>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</si>
  <si>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</si>
  <si>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</si>
  <si>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</si>
  <si>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</si>
  <si>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</si>
  <si>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</si>
  <si>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</si>
  <si>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</si>
  <si>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</si>
  <si>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</si>
  <si>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</si>
  <si>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</si>
  <si>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</si>
  <si>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</si>
  <si>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</si>
  <si>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</si>
  <si>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</si>
  <si>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</si>
  <si>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</si>
  <si>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</si>
  <si>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</si>
  <si>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</si>
  <si>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</si>
  <si>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</si>
  <si>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</si>
  <si>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</si>
  <si>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</si>
  <si>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</si>
  <si>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</si>
  <si>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</si>
  <si>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</si>
  <si>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</si>
  <si>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</si>
  <si>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</si>
  <si>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</si>
  <si>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</si>
  <si>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</si>
  <si>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</si>
  <si>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</si>
  <si>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</si>
  <si>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</si>
  <si>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</si>
  <si>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</si>
  <si>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</si>
  <si>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</si>
  <si>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</si>
  <si>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</si>
  <si>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</si>
  <si>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</si>
  <si>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</si>
  <si>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</si>
  <si>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</si>
  <si>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</si>
  <si>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</si>
  <si>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</si>
  <si>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</si>
  <si>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</si>
  <si>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</si>
  <si>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</si>
  <si>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</si>
  <si>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</si>
  <si>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</si>
  <si>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</si>
  <si>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</si>
  <si>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</si>
  <si>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</si>
  <si>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</si>
  <si>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</si>
  <si>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</si>
  <si>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</si>
  <si>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</si>
  <si>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</si>
  <si>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</si>
  <si>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</si>
  <si>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</si>
  <si>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</si>
  <si>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</si>
  <si>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</si>
  <si>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</si>
  <si>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</si>
  <si>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</si>
  <si>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</si>
  <si>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</si>
  <si>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</si>
  <si>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</si>
  <si>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</si>
  <si>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</si>
  <si>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</si>
  <si>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</si>
  <si>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</si>
  <si>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</si>
  <si>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</si>
  <si>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</si>
  <si>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</si>
  <si>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</si>
  <si>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</si>
  <si>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</si>
  <si>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</si>
  <si>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</si>
  <si>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</si>
  <si>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</si>
  <si>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</si>
  <si>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</si>
  <si>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</si>
  <si>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</si>
  <si>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</si>
  <si>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</si>
  <si>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</si>
  <si>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</si>
  <si>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</si>
  <si>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</si>
  <si>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</si>
  <si>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</si>
  <si>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</si>
  <si>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</si>
  <si>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</si>
  <si>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</si>
  <si>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</si>
  <si>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</si>
  <si>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</si>
  <si>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</si>
  <si>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</si>
  <si>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</si>
  <si>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</si>
  <si>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</si>
  <si>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</si>
  <si>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</si>
  <si>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</si>
  <si>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</si>
  <si>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</si>
  <si>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</si>
  <si>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</si>
  <si>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</si>
  <si>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</si>
  <si>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</si>
  <si>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</si>
  <si>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</si>
  <si>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</si>
  <si>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</si>
  <si>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</si>
  <si>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</si>
  <si>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</si>
  <si>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</si>
  <si>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</si>
  <si>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</si>
  <si>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</si>
  <si>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</si>
  <si>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</si>
  <si>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</si>
  <si>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</si>
  <si>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</si>
  <si>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</si>
  <si>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</si>
  <si>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</si>
  <si>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</si>
  <si>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</si>
  <si>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</si>
  <si>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</si>
  <si>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</si>
  <si>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</si>
  <si>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</si>
  <si>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</si>
  <si>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</si>
  <si>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</si>
  <si>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</si>
  <si>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</si>
  <si>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</si>
  <si>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</si>
  <si>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</si>
  <si>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</si>
  <si>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</si>
  <si>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</si>
  <si>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</si>
  <si>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</si>
  <si>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</si>
  <si>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</si>
  <si>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</si>
  <si>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</si>
  <si>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</si>
  <si>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</si>
  <si>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</si>
  <si>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</si>
  <si>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</si>
  <si>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</si>
  <si>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</si>
  <si>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</si>
  <si>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</si>
  <si>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</si>
  <si>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</si>
  <si>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</si>
  <si>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</si>
  <si>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</si>
  <si>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</si>
  <si>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</si>
  <si>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</si>
  <si>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</si>
  <si>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</si>
  <si>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</si>
  <si>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</si>
  <si>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</si>
  <si>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</si>
  <si>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</si>
  <si>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</si>
  <si>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</si>
  <si>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</si>
  <si>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</si>
  <si>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</si>
  <si>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</si>
  <si>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</si>
  <si>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</si>
  <si>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</si>
  <si>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</si>
  <si>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</si>
  <si>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</si>
  <si>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</si>
  <si>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</si>
  <si>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</si>
  <si>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</si>
  <si>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</si>
  <si>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</si>
  <si>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</si>
  <si>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</si>
  <si>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</si>
  <si>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</si>
  <si>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</si>
  <si>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</si>
  <si>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</si>
  <si>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</si>
  <si>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</si>
  <si>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</si>
  <si>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</si>
  <si>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</si>
  <si>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</si>
  <si>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</si>
  <si>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</si>
  <si>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</si>
  <si>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</si>
  <si>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</si>
  <si>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</si>
  <si>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</si>
  <si>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</si>
  <si>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</si>
  <si>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</si>
  <si>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</si>
  <si>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</si>
  <si>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</si>
  <si>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</si>
  <si>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</si>
  <si>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</si>
  <si>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</si>
  <si>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</si>
  <si>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</si>
  <si>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>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</si>
  <si>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</si>
  <si>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</si>
  <si>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</si>
  <si>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</si>
  <si>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</si>
  <si>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</si>
  <si>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</si>
  <si>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</si>
  <si>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</si>
  <si>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</si>
  <si>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</si>
  <si>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</si>
  <si>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</si>
  <si>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</si>
  <si>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</si>
  <si>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</si>
  <si>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</si>
  <si>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</si>
  <si>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</si>
  <si>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</si>
  <si>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</si>
  <si>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</si>
  <si>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</si>
  <si>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</si>
  <si>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</si>
  <si>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</si>
  <si>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</si>
  <si>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</si>
  <si>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</si>
  <si>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</si>
  <si>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</si>
  <si>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</si>
  <si>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</si>
  <si>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</si>
  <si>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</si>
  <si>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</si>
  <si>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</si>
  <si>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</si>
  <si>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</si>
  <si>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</si>
  <si>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</si>
  <si>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</si>
  <si>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</si>
  <si>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</si>
  <si>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</si>
  <si>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</si>
  <si>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</si>
  <si>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</si>
  <si>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</si>
  <si>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</si>
  <si>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</si>
  <si>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</si>
  <si>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</si>
  <si>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</si>
  <si>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</si>
  <si>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</si>
  <si>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</si>
  <si>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</si>
  <si>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</si>
  <si>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</si>
  <si>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</si>
  <si>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</si>
  <si>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水行政执法监督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</si>
  <si>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</si>
  <si>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</si>
  <si>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</si>
  <si>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</si>
  <si>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</si>
  <si>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</si>
  <si>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</si>
  <si>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</si>
  <si>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</si>
  <si>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</si>
  <si>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</si>
  <si>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</si>
  <si>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</si>
  <si>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</si>
  <si>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</si>
  <si>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</si>
  <si>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</si>
  <si>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</si>
  <si>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</si>
  <si>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</si>
  <si>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</si>
  <si>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</si>
  <si>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</si>
  <si>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</si>
  <si>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</si>
  <si>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</si>
  <si>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</si>
  <si>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</si>
  <si>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</si>
  <si>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</si>
  <si>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</si>
  <si>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</si>
  <si>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</si>
  <si>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</si>
  <si>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</si>
  <si>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</si>
  <si>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</si>
  <si>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</si>
  <si>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</si>
  <si>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</si>
  <si>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</si>
  <si>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</si>
  <si>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</si>
  <si>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</si>
  <si>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</si>
  <si>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</si>
  <si>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</si>
  <si>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</si>
  <si>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</si>
  <si>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</si>
  <si>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</si>
  <si>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</si>
  <si>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</si>
  <si>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</si>
  <si>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</si>
  <si>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</si>
  <si>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</si>
  <si>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</si>
  <si>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</si>
  <si>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</si>
  <si>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</si>
  <si>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</si>
  <si>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</si>
  <si>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</si>
  <si>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</si>
  <si>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</si>
  <si>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</si>
  <si>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</si>
  <si>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</si>
  <si>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</si>
  <si>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</si>
  <si>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</si>
  <si>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</si>
  <si>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</si>
  <si>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</si>
  <si>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</si>
  <si>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</si>
  <si>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</si>
  <si>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</si>
  <si>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</si>
  <si>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</si>
  <si>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</si>
  <si>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</si>
  <si>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</si>
  <si>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</si>
  <si>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</si>
  <si>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</si>
  <si>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</si>
  <si>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</si>
  <si>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</si>
  <si>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</si>
  <si>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</si>
  <si>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</si>
  <si>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</si>
  <si>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</si>
  <si>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</si>
  <si>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</si>
  <si>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</si>
  <si>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</si>
  <si>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</si>
  <si>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</si>
  <si>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</si>
  <si>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</si>
  <si>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</si>
  <si>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</si>
  <si>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</si>
  <si>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</si>
  <si>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</si>
  <si>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</si>
  <si>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</si>
  <si>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</si>
  <si>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</si>
  <si>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</si>
  <si>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</si>
  <si>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</si>
  <si>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</si>
  <si>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</si>
  <si>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</si>
  <si>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</si>
  <si>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</si>
  <si>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</si>
  <si>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</si>
  <si>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</si>
  <si>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</si>
  <si>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</si>
  <si>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</si>
  <si>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</si>
  <si>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</si>
  <si>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</si>
  <si>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</si>
  <si>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</si>
  <si>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</si>
  <si>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</si>
  <si>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</si>
  <si>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</si>
  <si>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</si>
  <si>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</si>
  <si>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</si>
  <si>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</si>
  <si>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</si>
  <si>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</si>
  <si>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</si>
  <si>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</si>
  <si>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</si>
  <si>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</si>
  <si>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</si>
  <si>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</si>
  <si>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</si>
  <si>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</si>
  <si>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</si>
  <si>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</si>
  <si>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</si>
  <si>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</si>
  <si>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</si>
  <si>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</si>
  <si>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</si>
  <si>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</si>
  <si>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</si>
  <si>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</si>
  <si>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</si>
  <si>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</si>
  <si>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</si>
  <si>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</si>
  <si>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</si>
  <si>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</si>
  <si>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</si>
  <si>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</si>
  <si>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</si>
  <si>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</si>
  <si>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</si>
  <si>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</si>
  <si>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</si>
  <si>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</si>
  <si>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</si>
  <si>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</si>
  <si>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</si>
  <si>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</si>
  <si>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</si>
  <si>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</si>
  <si>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</si>
  <si>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</si>
  <si>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</si>
  <si>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</si>
  <si>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</si>
  <si>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</si>
  <si>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</si>
  <si>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</si>
  <si>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</si>
  <si>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</si>
  <si>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</si>
  <si>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</si>
  <si>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</si>
  <si>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</si>
  <si>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</si>
  <si>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</si>
  <si>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</si>
  <si>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>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</si>
  <si>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</si>
  <si>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</si>
  <si>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</si>
  <si>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</si>
  <si>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</si>
  <si>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</si>
  <si>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</si>
  <si>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</si>
  <si>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</si>
  <si>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</si>
  <si>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</si>
  <si>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</si>
  <si>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</si>
  <si>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</si>
  <si>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</si>
  <si>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</si>
  <si>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</si>
  <si>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</si>
  <si>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</si>
  <si>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</si>
  <si>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</si>
  <si>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</si>
  <si>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</si>
  <si>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</si>
  <si>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</si>
  <si>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</si>
  <si>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</si>
  <si>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</si>
  <si>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</si>
  <si>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</si>
  <si>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</si>
  <si>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</si>
  <si>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</si>
  <si>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</si>
  <si>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</si>
  <si>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</si>
  <si>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</si>
  <si>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</si>
  <si>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</si>
  <si>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</si>
  <si>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</si>
  <si>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</si>
  <si>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</si>
  <si>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</si>
  <si>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</si>
  <si>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</si>
  <si>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</si>
  <si>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</si>
  <si>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</si>
  <si>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</si>
  <si>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</si>
  <si>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</si>
  <si>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</si>
  <si>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</si>
  <si>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</si>
  <si>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</si>
  <si>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</si>
  <si>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</si>
  <si>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</si>
  <si>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</si>
  <si>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</si>
  <si>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</si>
  <si>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</si>
  <si>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</si>
  <si>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</si>
  <si>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</si>
  <si>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</si>
  <si>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</si>
  <si>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</si>
  <si>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</si>
  <si>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</si>
  <si>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</si>
  <si>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</si>
  <si>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</si>
  <si>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</si>
  <si>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</si>
  <si>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</si>
  <si>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</si>
  <si>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</si>
  <si>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</si>
  <si>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</si>
  <si>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</si>
  <si>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</si>
  <si>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</si>
  <si>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</si>
  <si>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</si>
  <si>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</si>
  <si>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</si>
  <si>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</si>
  <si>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</si>
  <si>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</si>
  <si>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</si>
  <si>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</si>
  <si>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</si>
  <si>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</si>
  <si>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</si>
  <si>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</si>
  <si>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</si>
  <si>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</si>
  <si>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</si>
  <si>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</si>
  <si>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</si>
  <si>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</si>
  <si>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</si>
  <si>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</si>
  <si>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</si>
  <si>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</si>
  <si>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</si>
  <si>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</si>
  <si>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</si>
  <si>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</si>
  <si>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</si>
  <si>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</si>
  <si>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</si>
  <si>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</si>
  <si>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</si>
  <si>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</si>
  <si>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</si>
  <si>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</si>
  <si>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</si>
  <si>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</si>
  <si>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</si>
  <si>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</si>
  <si>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</si>
  <si>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</si>
  <si>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</si>
  <si>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</si>
  <si>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</si>
  <si>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</si>
  <si>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</si>
  <si>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预备费</t>
  </si>
  <si>
    <t>其他支出</t>
  </si>
  <si>
    <t xml:space="preserve">    年初预留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</si>
  <si>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</si>
  <si>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</si>
  <si>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</si>
  <si>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</si>
  <si>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</si>
  <si>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</si>
  <si>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</si>
  <si>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  地方政府一般债务发行费用支出</t>
  </si>
  <si>
    <t>支出合计</t>
  </si>
  <si>
    <t>桓仁县2023年一般公共预算支出草案（本级）</t>
  </si>
  <si>
    <t>备注：金额保留整数！</t>
  </si>
  <si>
    <t>项目编码</t>
  </si>
  <si>
    <t>预算科目</t>
  </si>
  <si>
    <t>2022年预算</t>
  </si>
  <si>
    <t>2023年预算</t>
  </si>
  <si>
    <t>2023年预算数
(含提前告知专项转移支付)</t>
  </si>
  <si>
    <t>2023年桓仁县本级一般公共预算基本支出预算表（政府经济分类）</t>
  </si>
  <si>
    <t>经济分类科目</t>
  </si>
  <si>
    <t>基本支出</t>
  </si>
  <si>
    <t>合 计</t>
  </si>
  <si>
    <t>501 机关工资福利支出</t>
  </si>
  <si>
    <t xml:space="preserve">  50101 工资奖金津补贴</t>
  </si>
  <si>
    <t xml:space="preserve">  50102 社会保障缴费</t>
  </si>
  <si>
    <t xml:space="preserve">  50103 住房公积金</t>
  </si>
  <si>
    <t xml:space="preserve">  50199 其他工资福利支出</t>
  </si>
  <si>
    <t>502 机关商品和服务支出</t>
  </si>
  <si>
    <t xml:space="preserve">  50201 办公经费</t>
  </si>
  <si>
    <t xml:space="preserve">  50202 会议费</t>
  </si>
  <si>
    <t xml:space="preserve">  50203 培训费</t>
  </si>
  <si>
    <t xml:space="preserve">  50204 专用材料购置费</t>
  </si>
  <si>
    <t xml:space="preserve">  50205 委托业务费</t>
  </si>
  <si>
    <t xml:space="preserve">  50206 公务接待费</t>
  </si>
  <si>
    <t xml:space="preserve">  50207 因公出国（境）费用</t>
  </si>
  <si>
    <t xml:space="preserve">  50208 公务用车运行维护费</t>
  </si>
  <si>
    <t xml:space="preserve">  50209 维修（护）费</t>
  </si>
  <si>
    <t xml:space="preserve">  50299 其他商品和服务支出</t>
  </si>
  <si>
    <t>503 机关资本性支出（一）</t>
  </si>
  <si>
    <t xml:space="preserve">  50301 房屋建筑物构建</t>
  </si>
  <si>
    <t xml:space="preserve">  50302 基础设施建设</t>
  </si>
  <si>
    <t xml:space="preserve">  50305 土地征迁补偿和安置支出</t>
  </si>
  <si>
    <t xml:space="preserve">  50306 设备购置</t>
  </si>
  <si>
    <t xml:space="preserve">  50307 大型修缮</t>
  </si>
  <si>
    <t xml:space="preserve">  50399 其他资本性支出</t>
  </si>
  <si>
    <t>504 机关资本性支出（二）</t>
  </si>
  <si>
    <t xml:space="preserve">  50402 基础设施建设</t>
  </si>
  <si>
    <t xml:space="preserve">  50404 设备购置</t>
  </si>
  <si>
    <t xml:space="preserve">  50499 其他资本性支出</t>
  </si>
  <si>
    <t>505 对事业单位经常性补助</t>
  </si>
  <si>
    <t xml:space="preserve">  50501 工资福利支出</t>
  </si>
  <si>
    <t xml:space="preserve">  50502 商品和服务支出</t>
  </si>
  <si>
    <t>506 对事业单位资本性补助</t>
  </si>
  <si>
    <t xml:space="preserve">  50601 资本性支出（一）</t>
  </si>
  <si>
    <t xml:space="preserve">  50602 资本性支出（二）</t>
  </si>
  <si>
    <t>507 对企业补助</t>
  </si>
  <si>
    <t xml:space="preserve">  50701 费用补贴</t>
  </si>
  <si>
    <t xml:space="preserve">  50702 利息补贴</t>
  </si>
  <si>
    <t xml:space="preserve">  50799 其他对企业补助</t>
  </si>
  <si>
    <t>509 对个人和家庭的补助</t>
  </si>
  <si>
    <t xml:space="preserve">  50901 社会福利和救助</t>
  </si>
  <si>
    <t xml:space="preserve">  50902 助学金</t>
  </si>
  <si>
    <t xml:space="preserve">  50903 个人农业生产补贴</t>
  </si>
  <si>
    <t xml:space="preserve">  50905 离退休费</t>
  </si>
  <si>
    <t xml:space="preserve">  50999 其他对个人和家庭补助</t>
  </si>
  <si>
    <t>510 对社会保障基金补助</t>
  </si>
  <si>
    <t xml:space="preserve">  51002 对社会保险基金补助</t>
  </si>
  <si>
    <t xml:space="preserve">  51003 补充全国社会保障基金</t>
  </si>
  <si>
    <t>511 债务利息及费用支出</t>
  </si>
  <si>
    <t xml:space="preserve">  51101 国内债务付息</t>
  </si>
  <si>
    <t>599 其他支出</t>
  </si>
  <si>
    <t xml:space="preserve">  59908 对民间非盈利组织和群众性自治组织补贴</t>
  </si>
  <si>
    <t xml:space="preserve">  59999 其他支出</t>
  </si>
  <si>
    <t>2023年政府预算支出经济分类情况表</t>
  </si>
  <si>
    <t>单位:万元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</si>
  <si>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</si>
  <si>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</si>
  <si>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</si>
  <si>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</si>
  <si>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</si>
  <si>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</si>
  <si>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</si>
  <si>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</si>
  <si>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</si>
  <si>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</si>
  <si>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</si>
  <si>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</si>
  <si>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</si>
  <si>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</si>
  <si>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</si>
  <si>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 xml:space="preserve">  一般公共服务支出</t>
  </si>
  <si>
    <t xml:space="preserve">  外交支出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</si>
  <si>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</si>
  <si>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</si>
  <si>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</si>
  <si>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</si>
  <si>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</si>
  <si>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</si>
  <si>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</si>
  <si>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</si>
  <si>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</si>
  <si>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</si>
  <si>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</si>
  <si>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</si>
  <si>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</si>
  <si>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</si>
  <si>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</si>
  <si>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</si>
  <si>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</si>
  <si>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</si>
  <si>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</si>
  <si>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预备费</t>
  </si>
  <si>
    <t xml:space="preserve">  其他支出(类)</t>
  </si>
  <si>
    <t xml:space="preserve">  债务付息支出</t>
  </si>
  <si>
    <t xml:space="preserve">  债务发行费用支出</t>
  </si>
  <si>
    <t>2022年桓仁县政府一般债务限额和余额情况表</t>
  </si>
  <si>
    <t>单位：亿元</t>
  </si>
  <si>
    <t>政府债务限额</t>
  </si>
  <si>
    <t>政府债务余额</t>
  </si>
  <si>
    <t>一般债务</t>
  </si>
  <si>
    <t>2023年县对下税收返还和一般转移支付预算表</t>
  </si>
  <si>
    <t>表5</t>
  </si>
  <si>
    <t xml:space="preserve">         单位：万元</t>
  </si>
  <si>
    <t>合计</t>
  </si>
  <si>
    <t>一、县对下返还性支出</t>
  </si>
  <si>
    <t xml:space="preserve">     1.增值税返还</t>
  </si>
  <si>
    <t xml:space="preserve">     2.消费税返还</t>
  </si>
  <si>
    <t xml:space="preserve">     3.所得税基数返还</t>
  </si>
  <si>
    <t xml:space="preserve">     4.成品油税费改革税收返还</t>
  </si>
  <si>
    <t xml:space="preserve">     5.增值税五五分享税收返还</t>
  </si>
  <si>
    <t xml:space="preserve">     6.其他返还性支出</t>
  </si>
  <si>
    <t>二、县对下一般性转移支付支出</t>
  </si>
  <si>
    <t xml:space="preserve">    1.体制补助支出</t>
  </si>
  <si>
    <t xml:space="preserve">    2.均衡性转移支付</t>
  </si>
  <si>
    <t xml:space="preserve">    3.县级基本财力保障机制奖补资金</t>
  </si>
  <si>
    <t xml:space="preserve">    4.结算补助</t>
  </si>
  <si>
    <t xml:space="preserve">    5.资源枯竭型城市转移支付</t>
  </si>
  <si>
    <t xml:space="preserve">    6.企业事业单位划转补助</t>
  </si>
  <si>
    <t xml:space="preserve">    7.成品油价格和税费改革转移支付</t>
  </si>
  <si>
    <t xml:space="preserve">    8.基层公检法司转移支付</t>
  </si>
  <si>
    <t xml:space="preserve">    9.义务教育等转移支付</t>
  </si>
  <si>
    <t xml:space="preserve">    10.基本养老保险和低保等转移支付</t>
  </si>
  <si>
    <t xml:space="preserve">    11.城乡居民医疗保险转移支付</t>
  </si>
  <si>
    <t xml:space="preserve">    12.农村综合改革转移支付支出</t>
  </si>
  <si>
    <t xml:space="preserve">    13.产粮（油）大县奖励资金</t>
  </si>
  <si>
    <t xml:space="preserve">    14.重点生态功能区转移支付</t>
  </si>
  <si>
    <t xml:space="preserve">    15.固定数额补助</t>
  </si>
  <si>
    <t xml:space="preserve">    16.革命老区转移支付</t>
  </si>
  <si>
    <t xml:space="preserve">    17.民族地区转移支付</t>
  </si>
  <si>
    <t xml:space="preserve">    18.贫困地区转移支付</t>
  </si>
  <si>
    <t xml:space="preserve">    19.其他一般转移支付</t>
  </si>
  <si>
    <t xml:space="preserve">    20.一般公共服务</t>
  </si>
  <si>
    <t xml:space="preserve">    21.公共安全</t>
  </si>
  <si>
    <t xml:space="preserve">    22.教育</t>
  </si>
  <si>
    <t xml:space="preserve">    23.科学技术</t>
  </si>
  <si>
    <t xml:space="preserve">    24.文化体育与传媒</t>
  </si>
  <si>
    <t xml:space="preserve">    25.社会保障与就业</t>
  </si>
  <si>
    <t xml:space="preserve">    26.医疗卫生</t>
  </si>
  <si>
    <t xml:space="preserve">    27.节能环保</t>
  </si>
  <si>
    <t xml:space="preserve">    28.城乡社区事务</t>
  </si>
  <si>
    <t xml:space="preserve">    29.农林水补助</t>
  </si>
  <si>
    <t xml:space="preserve">    30.交通运输</t>
  </si>
  <si>
    <t xml:space="preserve">    31.资源勘探电力等</t>
  </si>
  <si>
    <t xml:space="preserve">    32.商业服务业等</t>
  </si>
  <si>
    <t xml:space="preserve">    33.金融监管</t>
  </si>
  <si>
    <t xml:space="preserve">    34.国土资源气象（2019自然资源海洋气象）</t>
  </si>
  <si>
    <t xml:space="preserve">    35.保障性住房</t>
  </si>
  <si>
    <t xml:space="preserve">    36.粮油储备</t>
  </si>
  <si>
    <t xml:space="preserve">    37.灾害防治及应急管理</t>
  </si>
  <si>
    <t xml:space="preserve">    38.其他支出</t>
  </si>
  <si>
    <t>按地区划分：</t>
  </si>
  <si>
    <t>桓仁镇</t>
  </si>
  <si>
    <t>华来
镇</t>
  </si>
  <si>
    <t>木盂
子镇</t>
  </si>
  <si>
    <t>八里
甸镇</t>
  </si>
  <si>
    <t>雅河乡</t>
  </si>
  <si>
    <t>普乐
堡镇</t>
  </si>
  <si>
    <t>向阳乡</t>
  </si>
  <si>
    <t>二棚
甸镇</t>
  </si>
  <si>
    <t>沙尖
子镇</t>
  </si>
  <si>
    <t>五里甸镇</t>
  </si>
  <si>
    <t>黑沟乡</t>
  </si>
  <si>
    <t>北甸子乡</t>
  </si>
  <si>
    <t>古城镇</t>
  </si>
  <si>
    <t>2023年县对下专项转移支付分地区预算表</t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</si>
  <si>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134"/>
      </rPr>
      <t>单位：万元</t>
    </r>
  </si>
  <si>
    <t>专项转移支付</t>
  </si>
  <si>
    <t>2023年县对下专项转移支付分项目预算表</t>
  </si>
  <si>
    <t>项目名称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</si>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</sst>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_ * #,##0_ ;_ * \-#,##0_ ;_ * &quot;-&quot;??_ ;_ @_ "/>
    <numFmt numFmtId="178" formatCode="#,##0_ "/>
    <numFmt numFmtId="179" formatCode="_ * #,##0.0_ ;_ * \-#,##0.0_ ;_ * &quot;-&quot;??_ ;_ @_ "/>
  </numFmts>
  <fonts count="54"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sz val="12"/>
      <name val="宋P or"/>
      <charset val="134"/>
    </font>
    <font>
      <b/>
      <sz val="14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sz val="11"/>
      <name val="Times New Roman"/>
      <charset val="0"/>
    </font>
    <font>
      <b/>
      <sz val="11"/>
      <name val="宋体"/>
      <charset val="134"/>
    </font>
    <font>
      <b/>
      <sz val="12"/>
      <name val="Times New Roman"/>
      <charset val="0"/>
    </font>
    <font>
      <sz val="10"/>
      <name val="宋体"/>
      <charset val="134"/>
    </font>
    <font>
      <sz val="12"/>
      <name val="Times New Roman"/>
      <charset val="0"/>
    </font>
    <font>
      <sz val="9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4"/>
      <name val="宋体"/>
      <charset val="134"/>
    </font>
    <font>
      <sz val="16"/>
      <name val="宋体"/>
      <charset val="134"/>
    </font>
    <font>
      <b/>
      <sz val="16"/>
      <name val="黑体"/>
      <charset val="134"/>
    </font>
    <font>
      <sz val="11"/>
      <name val="黑体"/>
      <charset val="134"/>
    </font>
    <font>
      <b/>
      <sz val="16"/>
      <name val="SimSun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sz val="18"/>
      <name val="宋体"/>
      <charset val="134"/>
      <scheme val="minor"/>
    </font>
    <font>
      <sz val="14"/>
      <name val="Times New Roman"/>
      <charset val="0"/>
    </font>
    <font>
      <sz val="22"/>
      <name val="黑体"/>
      <charset val="134"/>
    </font>
    <font>
      <sz val="16"/>
      <name val="黑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" borderId="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10" applyNumberFormat="0" applyAlignment="0" applyProtection="0">
      <alignment vertical="center"/>
    </xf>
    <xf numFmtId="0" fontId="43" fillId="5" borderId="11" applyNumberFormat="0" applyAlignment="0" applyProtection="0">
      <alignment vertical="center"/>
    </xf>
    <xf numFmtId="0" fontId="44" fillId="5" borderId="10" applyNumberFormat="0" applyAlignment="0" applyProtection="0">
      <alignment vertical="center"/>
    </xf>
    <xf numFmtId="0" fontId="45" fillId="6" borderId="12" applyNumberFormat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24" fillId="34" borderId="6">
      <alignment horizontal="right" vertical="center"/>
      <protection locked="0"/>
    </xf>
  </cellStyleXfs>
  <cellXfs count="180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177" fontId="2" fillId="0" borderId="0" xfId="1" applyNumberFormat="1" applyFont="1" applyAlignment="1"/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177" fontId="4" fillId="0" borderId="0" xfId="1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7" fontId="1" fillId="0" borderId="1" xfId="1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7" fontId="0" fillId="0" borderId="1" xfId="1" applyNumberFormat="1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1" fillId="0" borderId="0" xfId="0" applyFont="1">
      <alignment vertical="center"/>
    </xf>
    <xf numFmtId="177" fontId="8" fillId="0" borderId="0" xfId="1" applyNumberFormat="1" applyFont="1" applyAlignment="1">
      <alignment horizontal="center" vertical="center"/>
    </xf>
    <xf numFmtId="177" fontId="9" fillId="0" borderId="0" xfId="1" applyNumberFormat="1" applyFont="1" applyAlignment="1">
      <alignment horizontal="left" vertical="center"/>
    </xf>
    <xf numFmtId="177" fontId="10" fillId="0" borderId="0" xfId="1" applyNumberFormat="1" applyFont="1" applyAlignment="1">
      <alignment horizontal="right"/>
    </xf>
    <xf numFmtId="177" fontId="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vertical="center"/>
    </xf>
    <xf numFmtId="0" fontId="1" fillId="0" borderId="1" xfId="0" applyFont="1" applyBorder="1">
      <alignment vertical="center"/>
    </xf>
    <xf numFmtId="177" fontId="7" fillId="0" borderId="1" xfId="1" applyNumberFormat="1" applyFont="1" applyBorder="1" applyAlignment="1">
      <alignment horizontal="left" vertical="center" indent="1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indent="1"/>
    </xf>
    <xf numFmtId="0" fontId="12" fillId="0" borderId="0" xfId="52" applyFont="1"/>
    <xf numFmtId="177" fontId="13" fillId="0" borderId="0" xfId="1" applyNumberFormat="1" applyFont="1" applyAlignment="1">
      <alignment vertical="center"/>
    </xf>
    <xf numFmtId="178" fontId="13" fillId="0" borderId="0" xfId="1" applyNumberFormat="1" applyFont="1" applyAlignment="1">
      <alignment vertical="center"/>
    </xf>
    <xf numFmtId="0" fontId="14" fillId="0" borderId="0" xfId="52" applyFont="1"/>
    <xf numFmtId="0" fontId="15" fillId="0" borderId="0" xfId="0" applyFont="1" applyFill="1" applyAlignment="1">
      <alignment vertical="center"/>
    </xf>
    <xf numFmtId="177" fontId="16" fillId="0" borderId="0" xfId="1" applyNumberFormat="1" applyFont="1" applyAlignment="1">
      <alignment horizontal="center" vertical="center"/>
    </xf>
    <xf numFmtId="178" fontId="16" fillId="0" borderId="0" xfId="1" applyNumberFormat="1" applyFont="1" applyAlignment="1">
      <alignment horizontal="center" vertical="center"/>
    </xf>
    <xf numFmtId="178" fontId="10" fillId="0" borderId="0" xfId="1" applyNumberFormat="1" applyFont="1" applyAlignment="1">
      <alignment horizontal="right"/>
    </xf>
    <xf numFmtId="177" fontId="11" fillId="0" borderId="1" xfId="1" applyNumberFormat="1" applyFont="1" applyBorder="1" applyAlignment="1">
      <alignment horizontal="center" vertical="center"/>
    </xf>
    <xf numFmtId="178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left" vertical="center"/>
    </xf>
    <xf numFmtId="178" fontId="11" fillId="0" borderId="1" xfId="1" applyNumberFormat="1" applyFont="1" applyBorder="1" applyAlignment="1">
      <alignment vertical="center"/>
    </xf>
    <xf numFmtId="177" fontId="7" fillId="0" borderId="1" xfId="1" applyNumberFormat="1" applyFont="1" applyBorder="1" applyAlignment="1">
      <alignment vertical="center"/>
    </xf>
    <xf numFmtId="178" fontId="7" fillId="0" borderId="1" xfId="1" applyNumberFormat="1" applyFont="1" applyBorder="1" applyAlignment="1">
      <alignment vertical="center"/>
    </xf>
    <xf numFmtId="178" fontId="7" fillId="0" borderId="1" xfId="1" applyNumberFormat="1" applyFont="1" applyBorder="1" applyAlignment="1">
      <alignment horizontal="center" vertical="center"/>
    </xf>
    <xf numFmtId="178" fontId="7" fillId="0" borderId="1" xfId="49" applyNumberFormat="1" applyFont="1" applyBorder="1" applyAlignment="1">
      <alignment horizontal="center" vertical="center"/>
    </xf>
    <xf numFmtId="178" fontId="7" fillId="0" borderId="1" xfId="49" applyNumberFormat="1" applyFont="1" applyFill="1" applyBorder="1" applyAlignment="1">
      <alignment horizontal="center" vertical="center"/>
    </xf>
    <xf numFmtId="178" fontId="7" fillId="0" borderId="1" xfId="49" applyNumberFormat="1" applyFont="1" applyBorder="1" applyAlignment="1">
      <alignment vertical="center"/>
    </xf>
    <xf numFmtId="178" fontId="7" fillId="0" borderId="1" xfId="1" applyNumberFormat="1" applyFont="1" applyFill="1" applyBorder="1" applyAlignment="1">
      <alignment vertical="center"/>
    </xf>
    <xf numFmtId="178" fontId="11" fillId="0" borderId="1" xfId="1" applyNumberFormat="1" applyFont="1" applyFill="1" applyBorder="1" applyAlignment="1">
      <alignment vertical="center"/>
    </xf>
    <xf numFmtId="178" fontId="13" fillId="0" borderId="1" xfId="1" applyNumberFormat="1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indent="1"/>
    </xf>
    <xf numFmtId="178" fontId="13" fillId="0" borderId="2" xfId="1" applyNumberFormat="1" applyFont="1" applyBorder="1" applyAlignment="1">
      <alignment vertical="center"/>
    </xf>
    <xf numFmtId="0" fontId="7" fillId="0" borderId="3" xfId="0" applyFont="1" applyFill="1" applyBorder="1" applyAlignment="1">
      <alignment horizontal="left" vertical="center" indent="1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178" fontId="20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78" fontId="21" fillId="0" borderId="1" xfId="50" applyNumberFormat="1" applyFon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21" fillId="0" borderId="1" xfId="50" applyFont="1" applyFill="1" applyBorder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178" fontId="0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178" fontId="0" fillId="0" borderId="0" xfId="0" applyNumberFormat="1" applyFont="1" applyFill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2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/>
    <xf numFmtId="0" fontId="23" fillId="0" borderId="5" xfId="0" applyFont="1" applyFill="1" applyBorder="1" applyAlignment="1">
      <alignment horizontal="center" vertical="center" wrapText="1"/>
    </xf>
    <xf numFmtId="178" fontId="23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78" fontId="1" fillId="0" borderId="1" xfId="1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178" fontId="0" fillId="0" borderId="1" xfId="1" applyNumberFormat="1" applyFont="1" applyFill="1" applyBorder="1">
      <alignment vertical="center"/>
    </xf>
    <xf numFmtId="178" fontId="1" fillId="0" borderId="1" xfId="0" applyNumberFormat="1" applyFont="1" applyFill="1" applyBorder="1">
      <alignment vertical="center"/>
    </xf>
    <xf numFmtId="178" fontId="0" fillId="0" borderId="1" xfId="0" applyNumberFormat="1" applyFont="1" applyFill="1" applyBorder="1">
      <alignment vertical="center"/>
    </xf>
    <xf numFmtId="0" fontId="14" fillId="0" borderId="0" xfId="52" applyFont="1" applyFill="1"/>
    <xf numFmtId="0" fontId="7" fillId="0" borderId="0" xfId="56" applyFont="1" applyFill="1">
      <alignment vertical="center"/>
    </xf>
    <xf numFmtId="0" fontId="24" fillId="0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14" fillId="0" borderId="0" xfId="52" applyNumberFormat="1" applyFont="1" applyFill="1"/>
    <xf numFmtId="0" fontId="14" fillId="0" borderId="0" xfId="52" applyNumberFormat="1" applyFont="1" applyFill="1" applyAlignment="1">
      <alignment wrapText="1"/>
    </xf>
    <xf numFmtId="179" fontId="14" fillId="0" borderId="0" xfId="1" applyNumberFormat="1" applyFont="1" applyFill="1" applyAlignment="1"/>
    <xf numFmtId="177" fontId="16" fillId="0" borderId="0" xfId="1" applyNumberFormat="1" applyFont="1" applyFill="1" applyBorder="1" applyAlignment="1">
      <alignment horizontal="center" vertical="center"/>
    </xf>
    <xf numFmtId="177" fontId="16" fillId="0" borderId="0" xfId="1" applyNumberFormat="1" applyFont="1" applyFill="1" applyBorder="1" applyAlignment="1" applyProtection="1">
      <alignment horizontal="center" vertical="center"/>
    </xf>
    <xf numFmtId="177" fontId="16" fillId="0" borderId="0" xfId="1" applyNumberFormat="1" applyFont="1" applyFill="1" applyAlignment="1">
      <alignment horizontal="center" vertical="center"/>
    </xf>
    <xf numFmtId="177" fontId="16" fillId="0" borderId="0" xfId="1" applyNumberFormat="1" applyFont="1" applyFill="1" applyAlignment="1">
      <alignment horizontal="center" vertical="center" wrapText="1"/>
    </xf>
    <xf numFmtId="49" fontId="9" fillId="0" borderId="0" xfId="52" applyNumberFormat="1" applyFont="1" applyFill="1" applyAlignment="1" applyProtection="1">
      <alignment horizontal="left" vertical="center"/>
    </xf>
    <xf numFmtId="49" fontId="9" fillId="0" borderId="0" xfId="52" applyNumberFormat="1" applyFont="1" applyFill="1" applyAlignment="1" applyProtection="1">
      <alignment horizontal="left" vertical="center" wrapText="1"/>
    </xf>
    <xf numFmtId="49" fontId="7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2" applyFont="1" applyFill="1" applyBorder="1" applyAlignment="1" applyProtection="1">
      <alignment horizontal="center" vertical="center" wrapText="1"/>
      <protection locked="0"/>
    </xf>
    <xf numFmtId="0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/>
      <protection locked="0"/>
    </xf>
    <xf numFmtId="17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52" applyNumberFormat="1" applyFont="1" applyFill="1" applyBorder="1" applyAlignment="1" applyProtection="1">
      <alignment horizontal="center" vertical="center" wrapText="1"/>
    </xf>
    <xf numFmtId="49" fontId="24" fillId="0" borderId="6" xfId="0" applyNumberFormat="1" applyFont="1" applyFill="1" applyBorder="1" applyAlignment="1"/>
    <xf numFmtId="0" fontId="24" fillId="0" borderId="6" xfId="0" applyFont="1" applyFill="1" applyBorder="1" applyAlignment="1"/>
    <xf numFmtId="178" fontId="26" fillId="0" borderId="6" xfId="0" applyNumberFormat="1" applyFont="1" applyFill="1" applyBorder="1" applyAlignment="1">
      <alignment horizontal="center" vertical="center"/>
    </xf>
    <xf numFmtId="178" fontId="26" fillId="0" borderId="6" xfId="0" applyNumberFormat="1" applyFont="1" applyFill="1" applyBorder="1" applyAlignment="1">
      <alignment vertical="center"/>
    </xf>
    <xf numFmtId="10" fontId="26" fillId="0" borderId="6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top"/>
    </xf>
    <xf numFmtId="178" fontId="26" fillId="0" borderId="6" xfId="0" applyNumberFormat="1" applyFont="1" applyFill="1" applyBorder="1" applyAlignment="1" applyProtection="1">
      <alignment horizontal="center" vertical="center"/>
      <protection locked="0"/>
    </xf>
    <xf numFmtId="178" fontId="24" fillId="0" borderId="6" xfId="0" applyNumberFormat="1" applyFont="1" applyFill="1" applyBorder="1" applyAlignment="1" applyProtection="1">
      <alignment horizontal="center" vertical="center"/>
      <protection locked="0"/>
    </xf>
    <xf numFmtId="0" fontId="26" fillId="0" borderId="6" xfId="0" applyFont="1" applyFill="1" applyBorder="1" applyAlignment="1">
      <alignment vertical="top"/>
    </xf>
    <xf numFmtId="0" fontId="27" fillId="0" borderId="6" xfId="0" applyFont="1" applyFill="1" applyBorder="1" applyAlignment="1">
      <alignment vertical="top"/>
    </xf>
    <xf numFmtId="0" fontId="25" fillId="0" borderId="6" xfId="0" applyFont="1" applyFill="1" applyBorder="1" applyAlignment="1"/>
    <xf numFmtId="178" fontId="27" fillId="0" borderId="6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top"/>
    </xf>
    <xf numFmtId="0" fontId="1" fillId="0" borderId="0" xfId="0" applyFont="1" applyFill="1" applyAlignment="1">
      <alignment vertical="center" wrapText="1"/>
    </xf>
    <xf numFmtId="0" fontId="24" fillId="0" borderId="0" xfId="0" applyFont="1" applyFill="1" applyAlignment="1" applyProtection="1">
      <protection locked="0"/>
    </xf>
    <xf numFmtId="178" fontId="24" fillId="0" borderId="0" xfId="0" applyNumberFormat="1" applyFont="1" applyFill="1" applyAlignment="1" applyProtection="1">
      <alignment horizontal="center"/>
      <protection locked="0"/>
    </xf>
    <xf numFmtId="178" fontId="24" fillId="2" borderId="0" xfId="0" applyNumberFormat="1" applyFont="1" applyFill="1" applyAlignment="1" applyProtection="1">
      <alignment horizontal="center"/>
      <protection locked="0"/>
    </xf>
    <xf numFmtId="178" fontId="24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/>
    </xf>
    <xf numFmtId="178" fontId="21" fillId="0" borderId="0" xfId="0" applyNumberFormat="1" applyFont="1" applyFill="1" applyAlignment="1">
      <alignment horizontal="center"/>
    </xf>
    <xf numFmtId="178" fontId="21" fillId="2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left"/>
    </xf>
    <xf numFmtId="178" fontId="24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 vertical="center"/>
    </xf>
    <xf numFmtId="178" fontId="24" fillId="0" borderId="0" xfId="0" applyNumberFormat="1" applyFont="1" applyFill="1" applyAlignment="1">
      <alignment horizontal="center" vertical="center"/>
    </xf>
    <xf numFmtId="178" fontId="24" fillId="2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top"/>
    </xf>
    <xf numFmtId="178" fontId="7" fillId="0" borderId="0" xfId="0" applyNumberFormat="1" applyFont="1" applyFill="1" applyAlignment="1">
      <alignment horizontal="center" vertical="top"/>
    </xf>
    <xf numFmtId="178" fontId="7" fillId="2" borderId="0" xfId="0" applyNumberFormat="1" applyFont="1" applyFill="1" applyAlignment="1">
      <alignment horizontal="center" vertical="top"/>
    </xf>
    <xf numFmtId="0" fontId="24" fillId="0" borderId="6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 vertical="top"/>
    </xf>
    <xf numFmtId="178" fontId="24" fillId="0" borderId="6" xfId="0" applyNumberFormat="1" applyFont="1" applyFill="1" applyBorder="1" applyAlignment="1">
      <alignment horizontal="center" vertical="center"/>
    </xf>
    <xf numFmtId="178" fontId="24" fillId="2" borderId="6" xfId="0" applyNumberFormat="1" applyFont="1" applyFill="1" applyBorder="1" applyAlignment="1">
      <alignment horizontal="center"/>
    </xf>
    <xf numFmtId="178" fontId="26" fillId="0" borderId="6" xfId="0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 applyProtection="1">
      <alignment horizontal="center"/>
      <protection locked="0"/>
    </xf>
    <xf numFmtId="179" fontId="7" fillId="0" borderId="1" xfId="1" applyNumberFormat="1" applyFont="1" applyFill="1" applyBorder="1" applyAlignment="1" applyProtection="1">
      <alignment horizontal="center" wrapText="1"/>
      <protection locked="0"/>
    </xf>
    <xf numFmtId="178" fontId="26" fillId="2" borderId="6" xfId="0" applyNumberFormat="1" applyFont="1" applyFill="1" applyBorder="1" applyAlignment="1">
      <alignment horizontal="center" vertical="center"/>
    </xf>
    <xf numFmtId="178" fontId="26" fillId="2" borderId="6" xfId="0" applyNumberFormat="1" applyFont="1" applyFill="1" applyBorder="1" applyAlignment="1" applyProtection="1">
      <alignment horizontal="center" vertical="center"/>
      <protection locked="0"/>
    </xf>
    <xf numFmtId="178" fontId="24" fillId="2" borderId="6" xfId="0" applyNumberFormat="1" applyFont="1" applyFill="1" applyBorder="1" applyAlignment="1" applyProtection="1">
      <alignment horizontal="center" vertical="center"/>
      <protection locked="0"/>
    </xf>
    <xf numFmtId="178" fontId="24" fillId="2" borderId="6" xfId="0" applyNumberFormat="1" applyFont="1" applyFill="1" applyBorder="1" applyAlignment="1">
      <alignment horizontal="center" vertical="center"/>
    </xf>
    <xf numFmtId="178" fontId="27" fillId="2" borderId="6" xfId="0" applyNumberFormat="1" applyFont="1" applyFill="1" applyBorder="1" applyAlignment="1">
      <alignment horizontal="center" vertical="center"/>
    </xf>
    <xf numFmtId="178" fontId="25" fillId="0" borderId="6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center"/>
    </xf>
    <xf numFmtId="178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178" fontId="11" fillId="0" borderId="6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178" fontId="7" fillId="0" borderId="6" xfId="0" applyNumberFormat="1" applyFont="1" applyFill="1" applyBorder="1" applyAlignment="1" applyProtection="1">
      <alignment horizontal="center" vertical="center"/>
      <protection locked="0"/>
    </xf>
    <xf numFmtId="10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29" fillId="0" borderId="0" xfId="55" applyFont="1"/>
    <xf numFmtId="0" fontId="14" fillId="0" borderId="0" xfId="55" applyFont="1"/>
    <xf numFmtId="0" fontId="30" fillId="0" borderId="0" xfId="55" applyFont="1" applyAlignment="1">
      <alignment horizontal="center" vertical="center" wrapText="1"/>
    </xf>
    <xf numFmtId="0" fontId="31" fillId="0" borderId="0" xfId="55" applyFont="1" applyAlignment="1">
      <alignment horizontal="left" vertical="center" wrapText="1"/>
    </xf>
    <xf numFmtId="49" fontId="32" fillId="0" borderId="0" xfId="55" applyNumberFormat="1" applyFont="1" applyBorder="1" applyAlignment="1">
      <alignment horizontal="left" vertical="center" wrapText="1" indent="3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本级2004年快报及2005年预算（平衡部分）" xfId="49"/>
    <cellStyle name="常规_2012年报人代会20张表-表样" xfId="50"/>
    <cellStyle name="常规_八里甸2020年总预算样表" xfId="51"/>
    <cellStyle name="_ET_STYLE_NoName_00_" xfId="52"/>
    <cellStyle name="常规_2020年黑沟总预算样表 （调整后）" xfId="53"/>
    <cellStyle name="常规_2020年总预算样表--木盂子 (1)" xfId="54"/>
    <cellStyle name="常规_人代会用表2010.01.05（按快报数）" xfId="55"/>
    <cellStyle name="常规_2007年预算草案" xfId="56"/>
    <cellStyle name="常规_（11月12日）2011年全省财政收入预算（2000亿元）" xfId="57"/>
    <cellStyle name="常规_2020年华来镇总预算表(后）" xfId="58"/>
    <cellStyle name="常规_二棚甸2020年总预算" xfId="59"/>
    <cellStyle name="常规_2020年总预算-五里甸（加农村税费）" xfId="60"/>
    <cellStyle name="常规_Sheet3" xfId="61"/>
    <cellStyle name="常规_2020年沙尖子镇总预算样表（最后）" xfId="62"/>
    <cellStyle name="常规_北甸2020年总预算样表" xfId="63"/>
    <cellStyle name="常规_古城--2020年总预算样表 (1)" xfId="64"/>
    <cellStyle name="常规_向阳乡2020年总预算样表(1)" xfId="65"/>
    <cellStyle name="常规_普乐堡镇2020年总预算样表" xfId="66"/>
    <cellStyle name="常规_桓仁镇2020年总预算样表(1)" xfId="67"/>
    <cellStyle name="常规_雅河2020年总预算样表（最后）" xfId="68"/>
    <cellStyle name="表五___builtInStyle23" xfId="69"/>
  </cellStyles>
  <tableStyles count="0" defaultTableStyle="TableStyleMedium2" defaultPivotStyle="PivotStyleLight16"/>
  <colors>
    <mruColors>
      <color rgb="001D65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15.xml"/><Relationship Id="rId24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12.xml"/><Relationship Id="rId21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9.xml"/><Relationship Id="rId18" Type="http://schemas.openxmlformats.org/officeDocument/2006/relationships/externalLink" Target="externalLinks/externalLink8.xml"/><Relationship Id="rId17" Type="http://schemas.openxmlformats.org/officeDocument/2006/relationships/externalLink" Target="externalLinks/externalLink7.xml"/><Relationship Id="rId16" Type="http://schemas.openxmlformats.org/officeDocument/2006/relationships/externalLink" Target="externalLinks/externalLink6.xml"/><Relationship Id="rId15" Type="http://schemas.openxmlformats.org/officeDocument/2006/relationships/externalLink" Target="externalLinks/externalLink5.xml"/><Relationship Id="rId14" Type="http://schemas.openxmlformats.org/officeDocument/2006/relationships/externalLink" Target="externalLinks/externalLink4.xml"/><Relationship Id="rId13" Type="http://schemas.openxmlformats.org/officeDocument/2006/relationships/externalLink" Target="externalLinks/externalLink3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0.&#30456;&#20851;&#36164;&#26009;%20&#19978;&#24180;&#21442;&#32771;&#21450;&#20854;&#20182;&#31185;&#23460;&#25552;&#20379;&#36164;&#26009;\2018\1.%202018&#24180;&#26412;&#28330;&#24066;&#19968;&#33324;&#20844;&#20849;&#39044;&#31639;&#3492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4037;&#20316;&#31807;\&#39044;&#20915;&#31639;&#20844;&#24320;\&#21439;17&#24180;&#39044;&#31639;&#20844;&#24320;\&#24635;&#39044;&#31639;\1&#12289;&#26707;&#20161;&#21439;2017&#24180;&#19968;&#33324;&#20844;&#20849;&#39044;&#31639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19978;&#32423;&#25253;&#34920;\&#24180;&#26411;&#24067;&#32622;&#21439;&#21306;&#34920;&#65288;&#23385;&#23567;&#23792;10-29&#65289;\&#19978;&#25253;\12-23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\2019&#24180;&#24037;&#20316;&#31807;\&#19978;&#32423;&#25253;&#34920;\&#36130;&#25919;&#37096;2019&#24180;&#22320;&#26041;&#36130;&#25919;&#39044;&#31639;&#34920;\2019&#24180;&#22320;&#26041;&#36130;&#25919;&#39044;&#31639;&#34920;&#65288;&#26707;&#20161;&#20840;2-27&#31532;2&#27425;&#19978;&#2525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2"/>
  </sheetPr>
  <dimension ref="A1:A11"/>
  <sheetViews>
    <sheetView workbookViewId="0">
      <selection activeCell="A23" sqref="A23"/>
    </sheetView>
  </sheetViews>
  <sheetFormatPr defaultColWidth="9" defaultRowHeight="15.75"/>
  <cols>
    <col min="1" max="1" width="98.25" style="176" customWidth="1"/>
    <col min="2" max="2" width="13.875" style="176" customWidth="1"/>
    <col min="3" max="256" width="9" style="176"/>
    <col min="257" max="16384" width="9" style="174"/>
  </cols>
  <sheetData>
    <row r="1" ht="37" customHeight="1" spans="1:1">
      <c r="A1" s="177" t="s">
        <v>0</v>
      </c>
    </row>
    <row r="2" s="174" customFormat="1" ht="26" customHeight="1" spans="1:1">
      <c r="A2" s="178" t="s">
        <v>1</v>
      </c>
    </row>
    <row r="3" s="175" customFormat="1" ht="26" customHeight="1" spans="1:1">
      <c r="A3" s="179" t="s">
        <v>2</v>
      </c>
    </row>
    <row r="4" s="175" customFormat="1" ht="26" customHeight="1" spans="1:1">
      <c r="A4" s="179" t="s">
        <v>3</v>
      </c>
    </row>
    <row r="5" s="175" customFormat="1" ht="26" customHeight="1" spans="1:1">
      <c r="A5" s="179" t="s">
        <v>4</v>
      </c>
    </row>
    <row r="6" s="175" customFormat="1" ht="26" customHeight="1" spans="1:1">
      <c r="A6" s="179" t="s">
        <v>5</v>
      </c>
    </row>
    <row r="7" s="175" customFormat="1" ht="26" customHeight="1" spans="1:1">
      <c r="A7" s="179" t="s">
        <v>6</v>
      </c>
    </row>
    <row r="8" s="175" customFormat="1" ht="26" customHeight="1" spans="1:1">
      <c r="A8" s="179" t="s">
        <v>7</v>
      </c>
    </row>
    <row r="9" s="175" customFormat="1" ht="26" customHeight="1" spans="1:1">
      <c r="A9" s="179" t="s">
        <v>8</v>
      </c>
    </row>
    <row r="10" ht="25" customHeight="1" spans="1:1">
      <c r="A10" s="179" t="s">
        <v>9</v>
      </c>
    </row>
    <row r="11" ht="25" customHeight="1" spans="1:1">
      <c r="A11" s="179" t="s">
        <v>10</v>
      </c>
    </row>
  </sheetData>
  <printOptions horizontalCentered="1"/>
  <pageMargins left="0.149305555555556" right="0" top="0.468055555555556" bottom="0.507638888888889" header="0.507638888888889" footer="0.668055555555556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3"/>
  <sheetViews>
    <sheetView showZeros="0" workbookViewId="0">
      <selection activeCell="K12" sqref="K12"/>
    </sheetView>
  </sheetViews>
  <sheetFormatPr defaultColWidth="8" defaultRowHeight="15" customHeight="1"/>
  <cols>
    <col min="1" max="1" width="12.375" style="95" customWidth="1"/>
    <col min="2" max="2" width="29" style="95" customWidth="1"/>
    <col min="3" max="5" width="18.75" style="129" customWidth="1"/>
    <col min="6" max="7" width="18.75" style="156" customWidth="1"/>
    <col min="8" max="16384" width="8" style="95"/>
  </cols>
  <sheetData>
    <row r="1" s="95" customFormat="1" customHeight="1" spans="1:20">
      <c r="A1" s="64" t="s">
        <v>11</v>
      </c>
      <c r="B1" s="157"/>
      <c r="C1" s="158"/>
      <c r="D1" s="158"/>
      <c r="E1" s="158"/>
      <c r="F1" s="159"/>
      <c r="G1" s="159"/>
      <c r="P1" s="64"/>
      <c r="Q1" s="157"/>
      <c r="R1" s="157"/>
      <c r="S1" s="157"/>
      <c r="T1" s="157"/>
    </row>
    <row r="2" s="95" customFormat="1" ht="30" customHeight="1" spans="1:7">
      <c r="A2" s="160" t="s">
        <v>12</v>
      </c>
      <c r="B2" s="160"/>
      <c r="C2" s="161"/>
      <c r="D2" s="161"/>
      <c r="E2" s="161"/>
      <c r="F2" s="160"/>
      <c r="G2" s="160"/>
    </row>
    <row r="3" s="95" customFormat="1" customHeight="1" spans="1:7">
      <c r="A3" s="162" t="s">
        <v>13</v>
      </c>
      <c r="B3" s="162"/>
      <c r="C3" s="158"/>
      <c r="D3" s="158"/>
      <c r="E3" s="158"/>
      <c r="F3" s="159"/>
      <c r="G3" s="159"/>
    </row>
    <row r="4" s="95" customFormat="1" customHeight="1" spans="1:7">
      <c r="A4" s="163" t="s">
        <v>14</v>
      </c>
      <c r="B4" s="163"/>
      <c r="C4" s="164" t="s">
        <v>15</v>
      </c>
      <c r="D4" s="164" t="s">
        <v>16</v>
      </c>
      <c r="E4" s="164" t="s">
        <v>17</v>
      </c>
      <c r="F4" s="163"/>
      <c r="G4" s="163"/>
    </row>
    <row r="5" s="95" customFormat="1" customHeight="1" spans="1:7">
      <c r="A5" s="163" t="s">
        <v>18</v>
      </c>
      <c r="B5" s="163" t="s">
        <v>19</v>
      </c>
      <c r="C5" s="164"/>
      <c r="D5" s="164"/>
      <c r="E5" s="164" t="s">
        <v>20</v>
      </c>
      <c r="F5" s="163" t="s">
        <v>21</v>
      </c>
      <c r="G5" s="163" t="s">
        <v>22</v>
      </c>
    </row>
    <row r="6" s="96" customFormat="1" customHeight="1" spans="1:7">
      <c r="A6" s="165">
        <v>101</v>
      </c>
      <c r="B6" s="166" t="s">
        <v>23</v>
      </c>
      <c r="C6" s="167">
        <f>SUM(C7:C22)</f>
        <v>40165</v>
      </c>
      <c r="D6" s="167">
        <f>SUM(D7:D22)</f>
        <v>31625</v>
      </c>
      <c r="E6" s="167">
        <f>SUM(E7:E22)</f>
        <v>33268</v>
      </c>
      <c r="F6" s="168">
        <f t="shared" ref="F6:F31" si="0">IFERROR(E6/C6,0)</f>
        <v>0.828283331258558</v>
      </c>
      <c r="G6" s="168">
        <f t="shared" ref="G6:G31" si="1">IFERROR(E6/D6,0)</f>
        <v>1.05195256916996</v>
      </c>
    </row>
    <row r="7" s="95" customFormat="1" customHeight="1" spans="1:7">
      <c r="A7" s="169">
        <v>10101</v>
      </c>
      <c r="B7" s="170" t="s">
        <v>24</v>
      </c>
      <c r="C7" s="171">
        <v>16395</v>
      </c>
      <c r="D7" s="171">
        <v>6287</v>
      </c>
      <c r="E7" s="171">
        <v>12972</v>
      </c>
      <c r="F7" s="172">
        <f t="shared" si="0"/>
        <v>0.791216834400732</v>
      </c>
      <c r="G7" s="172">
        <f t="shared" si="1"/>
        <v>2.06330523302052</v>
      </c>
    </row>
    <row r="8" s="95" customFormat="1" customHeight="1" spans="1:7">
      <c r="A8" s="169">
        <v>10104</v>
      </c>
      <c r="B8" s="170" t="s">
        <v>25</v>
      </c>
      <c r="C8" s="171">
        <v>6461</v>
      </c>
      <c r="D8" s="171">
        <v>5486</v>
      </c>
      <c r="E8" s="171">
        <v>4536</v>
      </c>
      <c r="F8" s="172">
        <f t="shared" si="0"/>
        <v>0.702058504875406</v>
      </c>
      <c r="G8" s="172">
        <f t="shared" si="1"/>
        <v>0.826831935836675</v>
      </c>
    </row>
    <row r="9" s="95" customFormat="1" customHeight="1" spans="1:7">
      <c r="A9" s="169">
        <v>10105</v>
      </c>
      <c r="B9" s="170" t="s">
        <v>26</v>
      </c>
      <c r="C9" s="171">
        <v>0</v>
      </c>
      <c r="D9" s="171">
        <v>0</v>
      </c>
      <c r="E9" s="171"/>
      <c r="F9" s="172">
        <f t="shared" si="0"/>
        <v>0</v>
      </c>
      <c r="G9" s="172">
        <f t="shared" si="1"/>
        <v>0</v>
      </c>
    </row>
    <row r="10" s="95" customFormat="1" customHeight="1" spans="1:7">
      <c r="A10" s="169">
        <v>10106</v>
      </c>
      <c r="B10" s="170" t="s">
        <v>27</v>
      </c>
      <c r="C10" s="171">
        <v>2460</v>
      </c>
      <c r="D10" s="171">
        <v>5194</v>
      </c>
      <c r="E10" s="171">
        <v>2066</v>
      </c>
      <c r="F10" s="172">
        <f t="shared" si="0"/>
        <v>0.839837398373984</v>
      </c>
      <c r="G10" s="172">
        <f t="shared" si="1"/>
        <v>0.397766653831344</v>
      </c>
    </row>
    <row r="11" s="95" customFormat="1" customHeight="1" spans="1:7">
      <c r="A11" s="169">
        <v>10107</v>
      </c>
      <c r="B11" s="170" t="s">
        <v>28</v>
      </c>
      <c r="C11" s="171">
        <v>2773</v>
      </c>
      <c r="D11" s="171">
        <v>1726</v>
      </c>
      <c r="E11" s="171">
        <v>1832</v>
      </c>
      <c r="F11" s="172">
        <f t="shared" si="0"/>
        <v>0.660656328885683</v>
      </c>
      <c r="G11" s="172">
        <f t="shared" si="1"/>
        <v>1.06141367323291</v>
      </c>
    </row>
    <row r="12" s="95" customFormat="1" customHeight="1" spans="1:7">
      <c r="A12" s="169">
        <v>10109</v>
      </c>
      <c r="B12" s="170" t="s">
        <v>29</v>
      </c>
      <c r="C12" s="171">
        <v>1274</v>
      </c>
      <c r="D12" s="171">
        <v>1436</v>
      </c>
      <c r="E12" s="171">
        <v>1419</v>
      </c>
      <c r="F12" s="172">
        <f t="shared" si="0"/>
        <v>1.1138147566719</v>
      </c>
      <c r="G12" s="172">
        <f t="shared" si="1"/>
        <v>0.988161559888579</v>
      </c>
    </row>
    <row r="13" s="95" customFormat="1" customHeight="1" spans="1:7">
      <c r="A13" s="169">
        <v>10110</v>
      </c>
      <c r="B13" s="170" t="s">
        <v>30</v>
      </c>
      <c r="C13" s="171">
        <v>1513</v>
      </c>
      <c r="D13" s="171">
        <v>1886</v>
      </c>
      <c r="E13" s="171">
        <v>1696</v>
      </c>
      <c r="F13" s="172">
        <f t="shared" si="0"/>
        <v>1.12095175148711</v>
      </c>
      <c r="G13" s="172">
        <f t="shared" si="1"/>
        <v>0.899257688229056</v>
      </c>
    </row>
    <row r="14" s="95" customFormat="1" customHeight="1" spans="1:7">
      <c r="A14" s="169">
        <v>10111</v>
      </c>
      <c r="B14" s="170" t="s">
        <v>31</v>
      </c>
      <c r="C14" s="171">
        <v>401</v>
      </c>
      <c r="D14" s="171">
        <v>309</v>
      </c>
      <c r="E14" s="171">
        <v>306</v>
      </c>
      <c r="F14" s="172">
        <f t="shared" si="0"/>
        <v>0.763092269326683</v>
      </c>
      <c r="G14" s="172">
        <f t="shared" si="1"/>
        <v>0.990291262135922</v>
      </c>
    </row>
    <row r="15" s="95" customFormat="1" customHeight="1" spans="1:7">
      <c r="A15" s="169">
        <v>10112</v>
      </c>
      <c r="B15" s="170" t="s">
        <v>32</v>
      </c>
      <c r="C15" s="171">
        <v>1865</v>
      </c>
      <c r="D15" s="171">
        <v>2300</v>
      </c>
      <c r="E15" s="171">
        <v>2150</v>
      </c>
      <c r="F15" s="172">
        <f t="shared" si="0"/>
        <v>1.15281501340483</v>
      </c>
      <c r="G15" s="172">
        <f t="shared" si="1"/>
        <v>0.934782608695652</v>
      </c>
    </row>
    <row r="16" s="95" customFormat="1" customHeight="1" spans="1:7">
      <c r="A16" s="169">
        <v>10113</v>
      </c>
      <c r="B16" s="170" t="s">
        <v>33</v>
      </c>
      <c r="C16" s="171">
        <v>1443</v>
      </c>
      <c r="D16" s="171">
        <v>1143</v>
      </c>
      <c r="E16" s="171">
        <v>943</v>
      </c>
      <c r="F16" s="172">
        <f t="shared" si="0"/>
        <v>0.653499653499654</v>
      </c>
      <c r="G16" s="172">
        <f t="shared" si="1"/>
        <v>0.825021872265967</v>
      </c>
    </row>
    <row r="17" s="95" customFormat="1" customHeight="1" spans="1:7">
      <c r="A17" s="169">
        <v>10114</v>
      </c>
      <c r="B17" s="170" t="s">
        <v>34</v>
      </c>
      <c r="C17" s="171">
        <v>544</v>
      </c>
      <c r="D17" s="171">
        <v>2877</v>
      </c>
      <c r="E17" s="171">
        <v>1477</v>
      </c>
      <c r="F17" s="172">
        <f t="shared" si="0"/>
        <v>2.71507352941176</v>
      </c>
      <c r="G17" s="172">
        <f t="shared" si="1"/>
        <v>0.51338199513382</v>
      </c>
    </row>
    <row r="18" s="95" customFormat="1" customHeight="1" spans="1:7">
      <c r="A18" s="169">
        <v>10118</v>
      </c>
      <c r="B18" s="170" t="s">
        <v>35</v>
      </c>
      <c r="C18" s="171">
        <v>516</v>
      </c>
      <c r="D18" s="171"/>
      <c r="E18" s="171">
        <v>1500</v>
      </c>
      <c r="F18" s="172">
        <f t="shared" si="0"/>
        <v>2.90697674418605</v>
      </c>
      <c r="G18" s="172">
        <f t="shared" si="1"/>
        <v>0</v>
      </c>
    </row>
    <row r="19" s="95" customFormat="1" customHeight="1" spans="1:7">
      <c r="A19" s="169">
        <v>10119</v>
      </c>
      <c r="B19" s="170" t="s">
        <v>36</v>
      </c>
      <c r="C19" s="171">
        <v>4423</v>
      </c>
      <c r="D19" s="171">
        <v>2893</v>
      </c>
      <c r="E19" s="171">
        <v>2289</v>
      </c>
      <c r="F19" s="172">
        <f t="shared" si="0"/>
        <v>0.517522043861632</v>
      </c>
      <c r="G19" s="172">
        <f t="shared" si="1"/>
        <v>0.791220186657449</v>
      </c>
    </row>
    <row r="20" s="95" customFormat="1" customHeight="1" spans="1:7">
      <c r="A20" s="169">
        <v>10120</v>
      </c>
      <c r="B20" s="170" t="s">
        <v>37</v>
      </c>
      <c r="C20" s="171">
        <v>0</v>
      </c>
      <c r="D20" s="171">
        <v>0</v>
      </c>
      <c r="E20" s="171"/>
      <c r="F20" s="172">
        <f t="shared" si="0"/>
        <v>0</v>
      </c>
      <c r="G20" s="172">
        <f t="shared" si="1"/>
        <v>0</v>
      </c>
    </row>
    <row r="21" s="95" customFormat="1" customHeight="1" spans="1:7">
      <c r="A21" s="169">
        <v>10121</v>
      </c>
      <c r="B21" s="170" t="s">
        <v>38</v>
      </c>
      <c r="C21" s="171">
        <v>97</v>
      </c>
      <c r="D21" s="171">
        <v>83</v>
      </c>
      <c r="E21" s="171">
        <v>82</v>
      </c>
      <c r="F21" s="172">
        <f t="shared" si="0"/>
        <v>0.845360824742268</v>
      </c>
      <c r="G21" s="172">
        <f t="shared" si="1"/>
        <v>0.987951807228916</v>
      </c>
    </row>
    <row r="22" s="95" customFormat="1" customHeight="1" spans="1:7">
      <c r="A22" s="169">
        <v>10199</v>
      </c>
      <c r="B22" s="170" t="s">
        <v>39</v>
      </c>
      <c r="C22" s="171">
        <v>0</v>
      </c>
      <c r="D22" s="171">
        <v>5</v>
      </c>
      <c r="E22" s="171">
        <v>0</v>
      </c>
      <c r="F22" s="172">
        <f t="shared" si="0"/>
        <v>0</v>
      </c>
      <c r="G22" s="172">
        <f t="shared" si="1"/>
        <v>0</v>
      </c>
    </row>
    <row r="23" s="96" customFormat="1" customHeight="1" spans="1:7">
      <c r="A23" s="165">
        <v>103</v>
      </c>
      <c r="B23" s="166" t="s">
        <v>40</v>
      </c>
      <c r="C23" s="167">
        <f>SUM(C24:C31)</f>
        <v>11505</v>
      </c>
      <c r="D23" s="167">
        <f>SUM(D24:D31)</f>
        <v>11840</v>
      </c>
      <c r="E23" s="167">
        <f>SUM(E24:E31)</f>
        <v>12432</v>
      </c>
      <c r="F23" s="168">
        <f t="shared" si="0"/>
        <v>1.08057366362451</v>
      </c>
      <c r="G23" s="168">
        <f t="shared" si="1"/>
        <v>1.05</v>
      </c>
    </row>
    <row r="24" s="95" customFormat="1" customHeight="1" spans="1:7">
      <c r="A24" s="169">
        <v>10302</v>
      </c>
      <c r="B24" s="170" t="s">
        <v>41</v>
      </c>
      <c r="C24" s="171">
        <v>1685</v>
      </c>
      <c r="D24" s="171">
        <v>1628</v>
      </c>
      <c r="E24" s="171">
        <v>1849</v>
      </c>
      <c r="F24" s="172">
        <f t="shared" si="0"/>
        <v>1.0973293768546</v>
      </c>
      <c r="G24" s="172">
        <f t="shared" si="1"/>
        <v>1.13574938574939</v>
      </c>
    </row>
    <row r="25" s="95" customFormat="1" customHeight="1" spans="1:7">
      <c r="A25" s="169">
        <v>10304</v>
      </c>
      <c r="B25" s="170" t="s">
        <v>42</v>
      </c>
      <c r="C25" s="171">
        <v>4233</v>
      </c>
      <c r="D25" s="171">
        <v>2997</v>
      </c>
      <c r="E25" s="171">
        <v>5055</v>
      </c>
      <c r="F25" s="172">
        <f t="shared" si="0"/>
        <v>1.19418851878101</v>
      </c>
      <c r="G25" s="172">
        <f t="shared" si="1"/>
        <v>1.68668668668669</v>
      </c>
    </row>
    <row r="26" s="95" customFormat="1" customHeight="1" spans="1:7">
      <c r="A26" s="169">
        <v>10305</v>
      </c>
      <c r="B26" s="170" t="s">
        <v>43</v>
      </c>
      <c r="C26" s="171">
        <v>800</v>
      </c>
      <c r="D26" s="171">
        <v>2201</v>
      </c>
      <c r="E26" s="171">
        <v>1135</v>
      </c>
      <c r="F26" s="172">
        <f t="shared" si="0"/>
        <v>1.41875</v>
      </c>
      <c r="G26" s="172">
        <f t="shared" si="1"/>
        <v>0.515674693321218</v>
      </c>
    </row>
    <row r="27" s="95" customFormat="1" customHeight="1" spans="1:7">
      <c r="A27" s="169">
        <v>10306</v>
      </c>
      <c r="B27" s="170" t="s">
        <v>44</v>
      </c>
      <c r="C27" s="171">
        <v>794</v>
      </c>
      <c r="D27" s="171">
        <v>757</v>
      </c>
      <c r="E27" s="171">
        <v>1510</v>
      </c>
      <c r="F27" s="172">
        <f t="shared" si="0"/>
        <v>1.90176322418136</v>
      </c>
      <c r="G27" s="172">
        <f t="shared" si="1"/>
        <v>1.99471598414795</v>
      </c>
    </row>
    <row r="28" s="95" customFormat="1" customHeight="1" spans="1:7">
      <c r="A28" s="169">
        <v>10307</v>
      </c>
      <c r="B28" s="170" t="s">
        <v>45</v>
      </c>
      <c r="C28" s="171">
        <v>3885</v>
      </c>
      <c r="D28" s="171">
        <v>4225</v>
      </c>
      <c r="E28" s="171">
        <v>2847</v>
      </c>
      <c r="F28" s="172">
        <f t="shared" si="0"/>
        <v>0.732818532818533</v>
      </c>
      <c r="G28" s="172">
        <f t="shared" si="1"/>
        <v>0.673846153846154</v>
      </c>
    </row>
    <row r="29" s="95" customFormat="1" customHeight="1" spans="1:7">
      <c r="A29" s="169">
        <v>10308</v>
      </c>
      <c r="B29" s="170" t="s">
        <v>46</v>
      </c>
      <c r="C29" s="171">
        <v>0</v>
      </c>
      <c r="D29" s="171">
        <v>0</v>
      </c>
      <c r="E29" s="171"/>
      <c r="F29" s="172">
        <f t="shared" si="0"/>
        <v>0</v>
      </c>
      <c r="G29" s="172">
        <f t="shared" si="1"/>
        <v>0</v>
      </c>
    </row>
    <row r="30" s="95" customFormat="1" customHeight="1" spans="1:7">
      <c r="A30" s="169">
        <v>10309</v>
      </c>
      <c r="B30" s="170" t="s">
        <v>47</v>
      </c>
      <c r="C30" s="171">
        <v>39</v>
      </c>
      <c r="D30" s="171">
        <v>32</v>
      </c>
      <c r="E30" s="171">
        <v>36</v>
      </c>
      <c r="F30" s="172">
        <f t="shared" si="0"/>
        <v>0.923076923076923</v>
      </c>
      <c r="G30" s="172">
        <f t="shared" si="1"/>
        <v>1.125</v>
      </c>
    </row>
    <row r="31" s="95" customFormat="1" customHeight="1" spans="1:7">
      <c r="A31" s="169">
        <v>10399</v>
      </c>
      <c r="B31" s="170" t="s">
        <v>48</v>
      </c>
      <c r="C31" s="171">
        <v>69</v>
      </c>
      <c r="D31" s="171"/>
      <c r="E31" s="171"/>
      <c r="F31" s="172">
        <f t="shared" si="0"/>
        <v>0</v>
      </c>
      <c r="G31" s="172">
        <f t="shared" si="1"/>
        <v>0</v>
      </c>
    </row>
    <row r="32" s="95" customFormat="1" customHeight="1" spans="1:7">
      <c r="A32" s="173"/>
      <c r="B32" s="170"/>
      <c r="C32" s="164"/>
      <c r="D32" s="164"/>
      <c r="E32" s="164"/>
      <c r="F32" s="172"/>
      <c r="G32" s="172"/>
    </row>
    <row r="33" s="96" customFormat="1" customHeight="1" spans="1:7">
      <c r="A33" s="166" t="s">
        <v>49</v>
      </c>
      <c r="B33" s="166"/>
      <c r="C33" s="167">
        <f>SUM(C6,C23)</f>
        <v>51670</v>
      </c>
      <c r="D33" s="167">
        <f>SUM(D6,D23)</f>
        <v>43465</v>
      </c>
      <c r="E33" s="167">
        <f>SUM(E6,E23)</f>
        <v>45700</v>
      </c>
      <c r="F33" s="168">
        <f>IFERROR(E33/C33,0)</f>
        <v>0.884459067156958</v>
      </c>
      <c r="G33" s="168">
        <f>IFERROR(E33/D33,0)</f>
        <v>1.05142068330841</v>
      </c>
    </row>
  </sheetData>
  <mergeCells count="8">
    <mergeCell ref="A1:G1"/>
    <mergeCell ref="A2:G2"/>
    <mergeCell ref="A3:G3"/>
    <mergeCell ref="A4:B4"/>
    <mergeCell ref="E4:G4"/>
    <mergeCell ref="A33:B33"/>
    <mergeCell ref="C4:C5"/>
    <mergeCell ref="D4:D5"/>
  </mergeCells>
  <printOptions horizontalCentered="1"/>
  <pageMargins left="0.207638888888889" right="0" top="0.30625" bottom="0.251388888888889" header="0.55" footer="0.0777777777777778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C1250"/>
  <sheetViews>
    <sheetView showZeros="0" topLeftCell="A849" workbookViewId="0">
      <selection activeCell="B849" sqref="B849"/>
    </sheetView>
  </sheetViews>
  <sheetFormatPr defaultColWidth="8" defaultRowHeight="14.15" customHeight="1"/>
  <cols>
    <col min="1" max="1" width="9.375" style="126" customWidth="1"/>
    <col min="2" max="2" width="43.75" style="126" customWidth="1"/>
    <col min="3" max="3" width="13.25" style="127" customWidth="1"/>
    <col min="4" max="4" width="11.25" style="128" customWidth="1"/>
    <col min="5" max="5" width="11.625" style="126" customWidth="1"/>
    <col min="6" max="6" width="10.375" style="126" customWidth="1"/>
    <col min="7" max="7" width="16.625" style="129" customWidth="1"/>
    <col min="8" max="16382" width="8" style="95"/>
    <col min="16383" max="16384" width="8" style="130"/>
  </cols>
  <sheetData>
    <row r="1" s="95" customFormat="1" ht="15.75" customHeight="1" spans="1:17">
      <c r="A1" s="131" t="s">
        <v>50</v>
      </c>
      <c r="B1" s="131"/>
      <c r="C1" s="132"/>
      <c r="D1" s="133"/>
      <c r="E1" s="134"/>
      <c r="F1" s="134"/>
      <c r="G1" s="135"/>
      <c r="H1" s="131"/>
      <c r="I1" s="131"/>
      <c r="J1" s="117"/>
      <c r="K1" s="117"/>
      <c r="L1" s="117"/>
      <c r="M1" s="117"/>
      <c r="N1" s="117"/>
      <c r="O1" s="117"/>
      <c r="P1" s="117"/>
      <c r="Q1" s="117"/>
    </row>
    <row r="2" s="95" customFormat="1" ht="22.5" customHeight="1" spans="1:17">
      <c r="A2" s="136" t="s">
        <v>51</v>
      </c>
      <c r="B2" s="136"/>
      <c r="C2" s="137"/>
      <c r="D2" s="138"/>
      <c r="E2" s="139"/>
      <c r="F2" s="139"/>
      <c r="G2" s="13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="95" customFormat="1" ht="15.75" customHeight="1" spans="1:17">
      <c r="A3" s="140" t="s">
        <v>13</v>
      </c>
      <c r="B3" s="140"/>
      <c r="C3" s="141"/>
      <c r="D3" s="142"/>
      <c r="E3" s="140"/>
      <c r="F3" s="140"/>
      <c r="G3" s="141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="95" customFormat="1" ht="21.75" customHeight="1" spans="1:17">
      <c r="A4" s="143" t="s">
        <v>14</v>
      </c>
      <c r="B4" s="144"/>
      <c r="C4" s="145" t="s">
        <v>15</v>
      </c>
      <c r="D4" s="146" t="s">
        <v>52</v>
      </c>
      <c r="E4" s="144"/>
      <c r="F4" s="144"/>
      <c r="G4" s="147" t="s">
        <v>53</v>
      </c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="95" customFormat="1" ht="25.5" customHeight="1" spans="1:17">
      <c r="A5" s="143" t="s">
        <v>18</v>
      </c>
      <c r="B5" s="143" t="s">
        <v>19</v>
      </c>
      <c r="C5" s="114"/>
      <c r="D5" s="146" t="s">
        <v>20</v>
      </c>
      <c r="E5" s="148" t="s">
        <v>54</v>
      </c>
      <c r="F5" s="149" t="s">
        <v>55</v>
      </c>
      <c r="G5" s="14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="95" customFormat="1" ht="15.75" customHeight="1" spans="1:17">
      <c r="A6" s="112">
        <v>201</v>
      </c>
      <c r="B6" s="113" t="s">
        <v>56</v>
      </c>
      <c r="C6" s="114">
        <f t="shared" ref="C6:G6" si="0">SUM(C7,C19,C28,C39,C50,C61,C72,C80,C89,C102,C111,C122,C134,C141,C149,C155,C162,C169,C176,C183,C190,C198,C204,C210,C217,C232)</f>
        <v>17353</v>
      </c>
      <c r="D6" s="150">
        <f t="shared" si="0"/>
        <v>19674</v>
      </c>
      <c r="E6" s="115">
        <f>D6-C6</f>
        <v>2321</v>
      </c>
      <c r="F6" s="116">
        <f>IFERROR(E6/C6,"")</f>
        <v>0.13375208897597</v>
      </c>
      <c r="G6" s="114">
        <f>SUM(G7,G19,G28,G39,G50,G61,G72,G80,G89,G102,G111,G122,G134,G141,G149,G155,G162,G169,G176,G183,G190,G198,G204,G210,G217,G232)</f>
        <v>19674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</row>
    <row r="7" s="95" customFormat="1" ht="15.75" customHeight="1" spans="1:17">
      <c r="A7" s="112">
        <v>20101</v>
      </c>
      <c r="B7" s="113" t="s">
        <v>57</v>
      </c>
      <c r="C7" s="114">
        <f t="shared" ref="C7:G7" si="1">SUM(C8,C9,C10,C11,C12,C13,C14,C15,C16,C17,C18)</f>
        <v>283</v>
      </c>
      <c r="D7" s="150">
        <f t="shared" si="1"/>
        <v>436</v>
      </c>
      <c r="E7" s="115">
        <f t="shared" ref="E7:E70" si="2">D7-C7</f>
        <v>153</v>
      </c>
      <c r="F7" s="116">
        <f t="shared" ref="F7:F70" si="3">IFERROR(E7/C7,"")</f>
        <v>0.540636042402827</v>
      </c>
      <c r="G7" s="114">
        <f>SUM(G8,G9,G10,G11,G12,G13,G14,G15,G16,G17,G18)</f>
        <v>436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</row>
    <row r="8" s="95" customFormat="1" ht="15.75" customHeight="1" spans="1:17">
      <c r="A8" s="112">
        <v>2010101</v>
      </c>
      <c r="B8" s="113" t="s">
        <v>58</v>
      </c>
      <c r="C8" s="118">
        <v>215</v>
      </c>
      <c r="D8" s="151">
        <v>287</v>
      </c>
      <c r="E8" s="115">
        <f t="shared" si="2"/>
        <v>72</v>
      </c>
      <c r="F8" s="116">
        <f t="shared" si="3"/>
        <v>0.334883720930233</v>
      </c>
      <c r="G8" s="118">
        <v>287</v>
      </c>
      <c r="H8" s="117"/>
      <c r="I8" s="117"/>
      <c r="J8" s="117"/>
      <c r="K8" s="117"/>
      <c r="L8" s="117"/>
      <c r="M8" s="117"/>
      <c r="N8" s="117"/>
      <c r="O8" s="117"/>
      <c r="P8" s="117"/>
      <c r="Q8" s="117"/>
    </row>
    <row r="9" s="95" customFormat="1" ht="15.75" customHeight="1" spans="1:17">
      <c r="A9" s="112">
        <v>2010102</v>
      </c>
      <c r="B9" s="113" t="s">
        <v>59</v>
      </c>
      <c r="C9" s="119">
        <v>10</v>
      </c>
      <c r="D9" s="152">
        <v>33</v>
      </c>
      <c r="E9" s="115">
        <f t="shared" si="2"/>
        <v>23</v>
      </c>
      <c r="F9" s="116">
        <f t="shared" si="3"/>
        <v>2.3</v>
      </c>
      <c r="G9" s="119">
        <v>33</v>
      </c>
      <c r="H9" s="117"/>
      <c r="I9" s="117"/>
      <c r="J9" s="117"/>
      <c r="K9" s="117"/>
      <c r="L9" s="117"/>
      <c r="M9" s="117"/>
      <c r="N9" s="117"/>
      <c r="O9" s="117"/>
      <c r="P9" s="117"/>
      <c r="Q9" s="117"/>
    </row>
    <row r="10" s="95" customFormat="1" ht="15.75" customHeight="1" spans="1:17">
      <c r="A10" s="112">
        <v>2010103</v>
      </c>
      <c r="B10" s="113" t="s">
        <v>60</v>
      </c>
      <c r="C10" s="119"/>
      <c r="D10" s="152"/>
      <c r="E10" s="115">
        <f t="shared" si="2"/>
        <v>0</v>
      </c>
      <c r="F10" s="116" t="str">
        <f t="shared" si="3"/>
        <v/>
      </c>
      <c r="G10" s="119"/>
      <c r="H10" s="117"/>
      <c r="I10" s="117"/>
      <c r="J10" s="117"/>
      <c r="K10" s="117"/>
      <c r="L10" s="117"/>
      <c r="M10" s="117"/>
      <c r="N10" s="117"/>
      <c r="O10" s="117"/>
      <c r="P10" s="117"/>
      <c r="Q10" s="117"/>
    </row>
    <row r="11" s="95" customFormat="1" ht="15.75" customHeight="1" spans="1:17">
      <c r="A11" s="112">
        <v>2010104</v>
      </c>
      <c r="B11" s="113" t="s">
        <v>61</v>
      </c>
      <c r="C11" s="119">
        <v>36</v>
      </c>
      <c r="D11" s="152">
        <v>36</v>
      </c>
      <c r="E11" s="115">
        <f t="shared" si="2"/>
        <v>0</v>
      </c>
      <c r="F11" s="116">
        <f t="shared" si="3"/>
        <v>0</v>
      </c>
      <c r="G11" s="119">
        <v>36</v>
      </c>
      <c r="H11" s="117"/>
      <c r="I11" s="117"/>
      <c r="J11" s="117"/>
      <c r="K11" s="117"/>
      <c r="L11" s="117"/>
      <c r="M11" s="117"/>
      <c r="N11" s="117"/>
      <c r="O11" s="117"/>
      <c r="P11" s="117"/>
      <c r="Q11" s="117"/>
    </row>
    <row r="12" s="95" customFormat="1" ht="15.75" customHeight="1" spans="1:17">
      <c r="A12" s="112">
        <v>2010105</v>
      </c>
      <c r="B12" s="113" t="s">
        <v>62</v>
      </c>
      <c r="C12" s="119">
        <v>3</v>
      </c>
      <c r="D12" s="152">
        <v>3</v>
      </c>
      <c r="E12" s="115">
        <f t="shared" si="2"/>
        <v>0</v>
      </c>
      <c r="F12" s="116">
        <f t="shared" si="3"/>
        <v>0</v>
      </c>
      <c r="G12" s="119">
        <v>3</v>
      </c>
      <c r="H12" s="117"/>
      <c r="I12" s="117"/>
      <c r="J12" s="117"/>
      <c r="K12" s="117"/>
      <c r="L12" s="117"/>
      <c r="M12" s="117"/>
      <c r="N12" s="117"/>
      <c r="O12" s="117"/>
      <c r="P12" s="117"/>
      <c r="Q12" s="117"/>
    </row>
    <row r="13" s="95" customFormat="1" ht="15.75" customHeight="1" spans="1:17">
      <c r="A13" s="112">
        <v>2010106</v>
      </c>
      <c r="B13" s="113" t="s">
        <v>63</v>
      </c>
      <c r="C13" s="119"/>
      <c r="D13" s="152"/>
      <c r="E13" s="115">
        <f t="shared" si="2"/>
        <v>0</v>
      </c>
      <c r="F13" s="116" t="str">
        <f t="shared" si="3"/>
        <v/>
      </c>
      <c r="G13" s="119"/>
      <c r="H13" s="117"/>
      <c r="I13" s="117"/>
      <c r="J13" s="117"/>
      <c r="K13" s="117"/>
      <c r="L13" s="117"/>
      <c r="M13" s="117"/>
      <c r="N13" s="117"/>
      <c r="O13" s="117"/>
      <c r="P13" s="117"/>
      <c r="Q13" s="117"/>
    </row>
    <row r="14" s="95" customFormat="1" ht="15.75" customHeight="1" spans="1:17">
      <c r="A14" s="112">
        <v>2010107</v>
      </c>
      <c r="B14" s="113" t="s">
        <v>64</v>
      </c>
      <c r="C14" s="119"/>
      <c r="D14" s="152"/>
      <c r="E14" s="115">
        <f t="shared" si="2"/>
        <v>0</v>
      </c>
      <c r="F14" s="116" t="str">
        <f t="shared" si="3"/>
        <v/>
      </c>
      <c r="G14" s="119"/>
      <c r="H14" s="117"/>
      <c r="I14" s="117"/>
      <c r="J14" s="117"/>
      <c r="K14" s="117"/>
      <c r="L14" s="117"/>
      <c r="M14" s="117"/>
      <c r="N14" s="117"/>
      <c r="O14" s="117"/>
      <c r="P14" s="117"/>
      <c r="Q14" s="117"/>
    </row>
    <row r="15" s="95" customFormat="1" ht="15.75" customHeight="1" spans="1:17">
      <c r="A15" s="112">
        <v>2010108</v>
      </c>
      <c r="B15" s="113" t="s">
        <v>65</v>
      </c>
      <c r="C15" s="119">
        <v>19</v>
      </c>
      <c r="D15" s="152">
        <v>54</v>
      </c>
      <c r="E15" s="115">
        <f t="shared" si="2"/>
        <v>35</v>
      </c>
      <c r="F15" s="116">
        <f t="shared" si="3"/>
        <v>1.84210526315789</v>
      </c>
      <c r="G15" s="119">
        <v>54</v>
      </c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s="95" customFormat="1" ht="15.75" customHeight="1" spans="1:17">
      <c r="A16" s="112">
        <v>2010109</v>
      </c>
      <c r="B16" s="113" t="s">
        <v>66</v>
      </c>
      <c r="C16" s="119"/>
      <c r="D16" s="152"/>
      <c r="E16" s="115">
        <f t="shared" si="2"/>
        <v>0</v>
      </c>
      <c r="F16" s="116" t="str">
        <f t="shared" si="3"/>
        <v/>
      </c>
      <c r="G16" s="119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="95" customFormat="1" ht="15.75" customHeight="1" spans="1:17">
      <c r="A17" s="112">
        <v>2010150</v>
      </c>
      <c r="B17" s="113" t="s">
        <v>67</v>
      </c>
      <c r="C17" s="119"/>
      <c r="D17" s="152">
        <v>23</v>
      </c>
      <c r="E17" s="115">
        <f t="shared" si="2"/>
        <v>23</v>
      </c>
      <c r="F17" s="116" t="str">
        <f t="shared" si="3"/>
        <v/>
      </c>
      <c r="G17" s="119">
        <v>23</v>
      </c>
      <c r="H17" s="117"/>
      <c r="I17" s="117"/>
      <c r="J17" s="117"/>
      <c r="K17" s="117"/>
      <c r="L17" s="117"/>
      <c r="M17" s="117"/>
      <c r="N17" s="117"/>
      <c r="O17" s="117"/>
      <c r="P17" s="117"/>
      <c r="Q17" s="117"/>
    </row>
    <row r="18" s="95" customFormat="1" ht="15.75" customHeight="1" spans="1:17">
      <c r="A18" s="112">
        <v>2010199</v>
      </c>
      <c r="B18" s="113" t="s">
        <v>68</v>
      </c>
      <c r="C18" s="119"/>
      <c r="D18" s="152"/>
      <c r="E18" s="115">
        <f t="shared" si="2"/>
        <v>0</v>
      </c>
      <c r="F18" s="116" t="str">
        <f t="shared" si="3"/>
        <v/>
      </c>
      <c r="G18" s="119"/>
      <c r="H18" s="117"/>
      <c r="I18" s="117"/>
      <c r="J18" s="117"/>
      <c r="K18" s="117"/>
      <c r="L18" s="117"/>
      <c r="M18" s="117"/>
      <c r="N18" s="117"/>
      <c r="O18" s="117"/>
      <c r="P18" s="117"/>
      <c r="Q18" s="117"/>
    </row>
    <row r="19" s="95" customFormat="1" ht="15.75" customHeight="1" spans="1:17">
      <c r="A19" s="112">
        <v>20102</v>
      </c>
      <c r="B19" s="113" t="s">
        <v>69</v>
      </c>
      <c r="C19" s="114">
        <f t="shared" ref="C19:G19" si="4">SUM(C20,C21,C22,C23,C24,C25,C26,C27)</f>
        <v>219</v>
      </c>
      <c r="D19" s="150">
        <f t="shared" si="4"/>
        <v>269</v>
      </c>
      <c r="E19" s="115">
        <f t="shared" si="2"/>
        <v>50</v>
      </c>
      <c r="F19" s="116">
        <f t="shared" si="3"/>
        <v>0.228310502283105</v>
      </c>
      <c r="G19" s="114">
        <f>SUM(G20,G21,G22,G23,G24,G25,G26,G27)</f>
        <v>269</v>
      </c>
      <c r="H19" s="117"/>
      <c r="I19" s="117"/>
      <c r="J19" s="117"/>
      <c r="K19" s="117"/>
      <c r="L19" s="117"/>
      <c r="M19" s="117"/>
      <c r="N19" s="117"/>
      <c r="O19" s="117"/>
      <c r="P19" s="117"/>
      <c r="Q19" s="117"/>
    </row>
    <row r="20" s="95" customFormat="1" ht="15.75" customHeight="1" spans="1:17">
      <c r="A20" s="112">
        <v>2010201</v>
      </c>
      <c r="B20" s="113" t="s">
        <v>58</v>
      </c>
      <c r="C20" s="118">
        <v>154</v>
      </c>
      <c r="D20" s="151">
        <v>204</v>
      </c>
      <c r="E20" s="115">
        <f t="shared" si="2"/>
        <v>50</v>
      </c>
      <c r="F20" s="116">
        <f t="shared" si="3"/>
        <v>0.324675324675325</v>
      </c>
      <c r="G20" s="118">
        <v>204</v>
      </c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="95" customFormat="1" ht="15.75" customHeight="1" spans="1:17">
      <c r="A21" s="112">
        <v>2010202</v>
      </c>
      <c r="B21" s="113" t="s">
        <v>59</v>
      </c>
      <c r="C21" s="119">
        <v>30</v>
      </c>
      <c r="D21" s="152">
        <v>30</v>
      </c>
      <c r="E21" s="115">
        <f t="shared" si="2"/>
        <v>0</v>
      </c>
      <c r="F21" s="116">
        <f t="shared" si="3"/>
        <v>0</v>
      </c>
      <c r="G21" s="119">
        <v>30</v>
      </c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  <row r="22" s="95" customFormat="1" ht="15.75" customHeight="1" spans="1:17">
      <c r="A22" s="112">
        <v>2010203</v>
      </c>
      <c r="B22" s="113" t="s">
        <v>60</v>
      </c>
      <c r="C22" s="119"/>
      <c r="D22" s="152"/>
      <c r="E22" s="115">
        <f t="shared" si="2"/>
        <v>0</v>
      </c>
      <c r="F22" s="116" t="str">
        <f t="shared" si="3"/>
        <v/>
      </c>
      <c r="G22" s="119"/>
      <c r="H22" s="117"/>
      <c r="I22" s="117"/>
      <c r="J22" s="117"/>
      <c r="K22" s="117"/>
      <c r="L22" s="117"/>
      <c r="M22" s="117"/>
      <c r="N22" s="117"/>
      <c r="O22" s="117"/>
      <c r="P22" s="117"/>
      <c r="Q22" s="117"/>
    </row>
    <row r="23" s="95" customFormat="1" ht="15.75" customHeight="1" spans="1:17">
      <c r="A23" s="112">
        <v>2010204</v>
      </c>
      <c r="B23" s="113" t="s">
        <v>70</v>
      </c>
      <c r="C23" s="119">
        <v>35</v>
      </c>
      <c r="D23" s="152">
        <v>35</v>
      </c>
      <c r="E23" s="115">
        <f t="shared" si="2"/>
        <v>0</v>
      </c>
      <c r="F23" s="116">
        <f t="shared" si="3"/>
        <v>0</v>
      </c>
      <c r="G23" s="119">
        <v>35</v>
      </c>
      <c r="H23" s="117"/>
      <c r="I23" s="117"/>
      <c r="J23" s="117"/>
      <c r="K23" s="117"/>
      <c r="L23" s="117"/>
      <c r="M23" s="117"/>
      <c r="N23" s="117"/>
      <c r="O23" s="117"/>
      <c r="P23" s="117"/>
      <c r="Q23" s="117"/>
    </row>
    <row r="24" s="95" customFormat="1" ht="15.75" customHeight="1" spans="1:17">
      <c r="A24" s="112">
        <v>2010205</v>
      </c>
      <c r="B24" s="113" t="s">
        <v>71</v>
      </c>
      <c r="C24" s="119"/>
      <c r="D24" s="152"/>
      <c r="E24" s="115">
        <f t="shared" si="2"/>
        <v>0</v>
      </c>
      <c r="F24" s="116" t="str">
        <f t="shared" si="3"/>
        <v/>
      </c>
      <c r="G24" s="119"/>
      <c r="H24" s="117"/>
      <c r="I24" s="117"/>
      <c r="J24" s="117"/>
      <c r="K24" s="117"/>
      <c r="L24" s="117"/>
      <c r="M24" s="117"/>
      <c r="N24" s="117"/>
      <c r="O24" s="117"/>
      <c r="P24" s="117"/>
      <c r="Q24" s="117"/>
    </row>
    <row r="25" s="95" customFormat="1" ht="15.75" customHeight="1" spans="1:17">
      <c r="A25" s="112">
        <v>2010206</v>
      </c>
      <c r="B25" s="113" t="s">
        <v>72</v>
      </c>
      <c r="C25" s="119"/>
      <c r="D25" s="152"/>
      <c r="E25" s="115">
        <f t="shared" si="2"/>
        <v>0</v>
      </c>
      <c r="F25" s="116" t="str">
        <f t="shared" si="3"/>
        <v/>
      </c>
      <c r="G25" s="119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="95" customFormat="1" ht="15.75" customHeight="1" spans="1:17">
      <c r="A26" s="112">
        <v>2010250</v>
      </c>
      <c r="B26" s="113" t="s">
        <v>67</v>
      </c>
      <c r="C26" s="119"/>
      <c r="D26" s="152"/>
      <c r="E26" s="115">
        <f t="shared" si="2"/>
        <v>0</v>
      </c>
      <c r="F26" s="116" t="str">
        <f t="shared" si="3"/>
        <v/>
      </c>
      <c r="G26" s="119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="95" customFormat="1" ht="15.75" customHeight="1" spans="1:17">
      <c r="A27" s="112">
        <v>2010299</v>
      </c>
      <c r="B27" s="113" t="s">
        <v>73</v>
      </c>
      <c r="C27" s="119"/>
      <c r="D27" s="152"/>
      <c r="E27" s="115">
        <f t="shared" si="2"/>
        <v>0</v>
      </c>
      <c r="F27" s="116" t="str">
        <f t="shared" si="3"/>
        <v/>
      </c>
      <c r="G27" s="119"/>
      <c r="H27" s="117"/>
      <c r="I27" s="117"/>
      <c r="J27" s="117"/>
      <c r="K27" s="117"/>
      <c r="L27" s="117"/>
      <c r="M27" s="117"/>
      <c r="N27" s="117"/>
      <c r="O27" s="117"/>
      <c r="P27" s="117"/>
      <c r="Q27" s="117"/>
    </row>
    <row r="28" s="95" customFormat="1" ht="15.75" customHeight="1" spans="1:17">
      <c r="A28" s="112">
        <v>20103</v>
      </c>
      <c r="B28" s="113" t="s">
        <v>74</v>
      </c>
      <c r="C28" s="114">
        <f t="shared" ref="C28:G28" si="5">SUM(C29,C30,C31,C32,C33,C34,C35,C36,C37,C38)</f>
        <v>7203</v>
      </c>
      <c r="D28" s="150">
        <f t="shared" si="5"/>
        <v>8834</v>
      </c>
      <c r="E28" s="115">
        <f t="shared" si="2"/>
        <v>1631</v>
      </c>
      <c r="F28" s="116">
        <f t="shared" si="3"/>
        <v>0.226433430515063</v>
      </c>
      <c r="G28" s="114">
        <f>SUM(G29,G30,G31,G32,G33,G34,G35,G36,G37,G38)</f>
        <v>8834</v>
      </c>
      <c r="H28" s="117"/>
      <c r="I28" s="117"/>
      <c r="J28" s="117"/>
      <c r="K28" s="117"/>
      <c r="L28" s="117"/>
      <c r="M28" s="117"/>
      <c r="N28" s="117"/>
      <c r="O28" s="117"/>
      <c r="P28" s="117"/>
      <c r="Q28" s="117"/>
    </row>
    <row r="29" s="95" customFormat="1" ht="15.75" customHeight="1" spans="1:17">
      <c r="A29" s="112">
        <v>2010301</v>
      </c>
      <c r="B29" s="113" t="s">
        <v>58</v>
      </c>
      <c r="C29" s="118">
        <v>3769</v>
      </c>
      <c r="D29" s="151">
        <v>5526</v>
      </c>
      <c r="E29" s="115">
        <f t="shared" si="2"/>
        <v>1757</v>
      </c>
      <c r="F29" s="116">
        <f t="shared" si="3"/>
        <v>0.466171398248872</v>
      </c>
      <c r="G29" s="118">
        <v>5526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</row>
    <row r="30" s="95" customFormat="1" ht="15.75" customHeight="1" spans="1:17">
      <c r="A30" s="112">
        <v>2010302</v>
      </c>
      <c r="B30" s="113" t="s">
        <v>59</v>
      </c>
      <c r="C30" s="119">
        <v>1792</v>
      </c>
      <c r="D30" s="152">
        <v>976</v>
      </c>
      <c r="E30" s="115">
        <f t="shared" si="2"/>
        <v>-816</v>
      </c>
      <c r="F30" s="116">
        <f t="shared" si="3"/>
        <v>-0.455357142857143</v>
      </c>
      <c r="G30" s="119">
        <v>976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</row>
    <row r="31" s="95" customFormat="1" ht="15.75" customHeight="1" spans="1:17">
      <c r="A31" s="112">
        <v>2010303</v>
      </c>
      <c r="B31" s="113" t="s">
        <v>60</v>
      </c>
      <c r="C31" s="119"/>
      <c r="D31" s="152"/>
      <c r="E31" s="115">
        <f t="shared" si="2"/>
        <v>0</v>
      </c>
      <c r="F31" s="116" t="str">
        <f t="shared" si="3"/>
        <v/>
      </c>
      <c r="G31" s="119"/>
      <c r="H31" s="117"/>
      <c r="I31" s="117"/>
      <c r="J31" s="117"/>
      <c r="K31" s="117"/>
      <c r="L31" s="117"/>
      <c r="M31" s="117"/>
      <c r="N31" s="117"/>
      <c r="O31" s="117"/>
      <c r="P31" s="117"/>
      <c r="Q31" s="117"/>
    </row>
    <row r="32" s="95" customFormat="1" ht="15.75" customHeight="1" spans="1:17">
      <c r="A32" s="112">
        <v>2010304</v>
      </c>
      <c r="B32" s="113" t="s">
        <v>75</v>
      </c>
      <c r="C32" s="119"/>
      <c r="D32" s="152"/>
      <c r="E32" s="115">
        <f t="shared" si="2"/>
        <v>0</v>
      </c>
      <c r="F32" s="116" t="str">
        <f t="shared" si="3"/>
        <v/>
      </c>
      <c r="G32" s="119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="95" customFormat="1" ht="15.75" customHeight="1" spans="1:17">
      <c r="A33" s="112">
        <v>2010305</v>
      </c>
      <c r="B33" s="113" t="s">
        <v>76</v>
      </c>
      <c r="C33" s="119"/>
      <c r="D33" s="152"/>
      <c r="E33" s="115">
        <f t="shared" si="2"/>
        <v>0</v>
      </c>
      <c r="F33" s="116" t="str">
        <f t="shared" si="3"/>
        <v/>
      </c>
      <c r="G33" s="119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="95" customFormat="1" ht="15.75" customHeight="1" spans="1:17">
      <c r="A34" s="112">
        <v>2010306</v>
      </c>
      <c r="B34" s="113" t="s">
        <v>77</v>
      </c>
      <c r="C34" s="119"/>
      <c r="D34" s="152"/>
      <c r="E34" s="115">
        <f t="shared" si="2"/>
        <v>0</v>
      </c>
      <c r="F34" s="116" t="str">
        <f t="shared" si="3"/>
        <v/>
      </c>
      <c r="G34" s="119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="95" customFormat="1" ht="15.75" customHeight="1" spans="1:17">
      <c r="A35" s="112">
        <v>2010308</v>
      </c>
      <c r="B35" s="113" t="s">
        <v>78</v>
      </c>
      <c r="C35" s="119">
        <v>269</v>
      </c>
      <c r="D35" s="152">
        <v>339</v>
      </c>
      <c r="E35" s="115">
        <f t="shared" si="2"/>
        <v>70</v>
      </c>
      <c r="F35" s="116">
        <f t="shared" si="3"/>
        <v>0.260223048327138</v>
      </c>
      <c r="G35" s="119">
        <v>339</v>
      </c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  <row r="36" s="95" customFormat="1" ht="15.75" customHeight="1" spans="1:17">
      <c r="A36" s="112">
        <v>2010309</v>
      </c>
      <c r="B36" s="113" t="s">
        <v>79</v>
      </c>
      <c r="C36" s="119"/>
      <c r="D36" s="152"/>
      <c r="E36" s="115">
        <f t="shared" si="2"/>
        <v>0</v>
      </c>
      <c r="F36" s="116" t="str">
        <f t="shared" si="3"/>
        <v/>
      </c>
      <c r="G36" s="119"/>
      <c r="H36" s="117"/>
      <c r="I36" s="117"/>
      <c r="J36" s="117"/>
      <c r="K36" s="117"/>
      <c r="L36" s="117"/>
      <c r="M36" s="117"/>
      <c r="N36" s="117"/>
      <c r="O36" s="117"/>
      <c r="P36" s="117"/>
      <c r="Q36" s="117"/>
    </row>
    <row r="37" s="95" customFormat="1" ht="15.75" customHeight="1" spans="1:17">
      <c r="A37" s="112">
        <v>2010350</v>
      </c>
      <c r="B37" s="113" t="s">
        <v>67</v>
      </c>
      <c r="C37" s="119">
        <v>966</v>
      </c>
      <c r="D37" s="152">
        <v>1031</v>
      </c>
      <c r="E37" s="115">
        <f t="shared" si="2"/>
        <v>65</v>
      </c>
      <c r="F37" s="116">
        <f t="shared" si="3"/>
        <v>0.067287784679089</v>
      </c>
      <c r="G37" s="119">
        <v>1031</v>
      </c>
      <c r="H37" s="117"/>
      <c r="I37" s="117"/>
      <c r="J37" s="117"/>
      <c r="K37" s="117"/>
      <c r="L37" s="117"/>
      <c r="M37" s="117"/>
      <c r="N37" s="117"/>
      <c r="O37" s="117"/>
      <c r="P37" s="117"/>
      <c r="Q37" s="117"/>
    </row>
    <row r="38" s="95" customFormat="1" ht="15.75" customHeight="1" spans="1:17">
      <c r="A38" s="112">
        <v>2010399</v>
      </c>
      <c r="B38" s="113" t="s">
        <v>80</v>
      </c>
      <c r="C38" s="119">
        <v>407</v>
      </c>
      <c r="D38" s="152">
        <v>962</v>
      </c>
      <c r="E38" s="115">
        <f t="shared" si="2"/>
        <v>555</v>
      </c>
      <c r="F38" s="116">
        <f t="shared" si="3"/>
        <v>1.36363636363636</v>
      </c>
      <c r="G38" s="119">
        <v>962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</row>
    <row r="39" s="95" customFormat="1" ht="15.75" customHeight="1" spans="1:17">
      <c r="A39" s="112">
        <v>20104</v>
      </c>
      <c r="B39" s="113" t="s">
        <v>81</v>
      </c>
      <c r="C39" s="114">
        <f t="shared" ref="C39:G39" si="6">SUM(C40,C41,C42,C43,C44,C45,C46,C47,C48,C49)</f>
        <v>304</v>
      </c>
      <c r="D39" s="150">
        <f t="shared" si="6"/>
        <v>192</v>
      </c>
      <c r="E39" s="115">
        <f t="shared" si="2"/>
        <v>-112</v>
      </c>
      <c r="F39" s="116">
        <f t="shared" si="3"/>
        <v>-0.368421052631579</v>
      </c>
      <c r="G39" s="114">
        <f>SUM(G40,G41,G42,G43,G44,G45,G46,G47,G48,G49)</f>
        <v>192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</row>
    <row r="40" s="95" customFormat="1" ht="15.75" customHeight="1" spans="1:17">
      <c r="A40" s="112">
        <v>2010401</v>
      </c>
      <c r="B40" s="113" t="s">
        <v>58</v>
      </c>
      <c r="C40" s="118">
        <v>151</v>
      </c>
      <c r="D40" s="151">
        <v>139</v>
      </c>
      <c r="E40" s="115">
        <f t="shared" si="2"/>
        <v>-12</v>
      </c>
      <c r="F40" s="116">
        <f t="shared" si="3"/>
        <v>-0.0794701986754967</v>
      </c>
      <c r="G40" s="118">
        <v>139</v>
      </c>
      <c r="H40" s="117"/>
      <c r="I40" s="117"/>
      <c r="J40" s="117"/>
      <c r="K40" s="117"/>
      <c r="L40" s="117"/>
      <c r="M40" s="117"/>
      <c r="N40" s="117"/>
      <c r="O40" s="117"/>
      <c r="P40" s="117"/>
      <c r="Q40" s="117"/>
    </row>
    <row r="41" s="95" customFormat="1" ht="15.75" customHeight="1" spans="1:17">
      <c r="A41" s="112">
        <v>2010402</v>
      </c>
      <c r="B41" s="113" t="s">
        <v>59</v>
      </c>
      <c r="C41" s="119">
        <v>53</v>
      </c>
      <c r="D41" s="152">
        <v>53</v>
      </c>
      <c r="E41" s="115">
        <f t="shared" si="2"/>
        <v>0</v>
      </c>
      <c r="F41" s="116">
        <f t="shared" si="3"/>
        <v>0</v>
      </c>
      <c r="G41" s="119">
        <v>53</v>
      </c>
      <c r="H41" s="117"/>
      <c r="I41" s="117"/>
      <c r="J41" s="117"/>
      <c r="K41" s="117"/>
      <c r="L41" s="117"/>
      <c r="M41" s="117"/>
      <c r="N41" s="117"/>
      <c r="O41" s="117"/>
      <c r="P41" s="117"/>
      <c r="Q41" s="117"/>
    </row>
    <row r="42" s="95" customFormat="1" ht="15.75" customHeight="1" spans="1:17">
      <c r="A42" s="112">
        <v>2010403</v>
      </c>
      <c r="B42" s="113" t="s">
        <v>60</v>
      </c>
      <c r="C42" s="119"/>
      <c r="D42" s="152"/>
      <c r="E42" s="115">
        <f t="shared" si="2"/>
        <v>0</v>
      </c>
      <c r="F42" s="116" t="str">
        <f t="shared" si="3"/>
        <v/>
      </c>
      <c r="G42" s="119"/>
      <c r="H42" s="117"/>
      <c r="I42" s="117"/>
      <c r="J42" s="117"/>
      <c r="K42" s="117"/>
      <c r="L42" s="117"/>
      <c r="M42" s="117"/>
      <c r="N42" s="117"/>
      <c r="O42" s="117"/>
      <c r="P42" s="117"/>
      <c r="Q42" s="117"/>
    </row>
    <row r="43" s="95" customFormat="1" ht="15.75" customHeight="1" spans="1:17">
      <c r="A43" s="112">
        <v>2010404</v>
      </c>
      <c r="B43" s="113" t="s">
        <v>82</v>
      </c>
      <c r="C43" s="119"/>
      <c r="D43" s="152"/>
      <c r="E43" s="115">
        <f t="shared" si="2"/>
        <v>0</v>
      </c>
      <c r="F43" s="116" t="str">
        <f t="shared" si="3"/>
        <v/>
      </c>
      <c r="G43" s="119"/>
      <c r="H43" s="117"/>
      <c r="I43" s="117"/>
      <c r="J43" s="117"/>
      <c r="K43" s="117"/>
      <c r="L43" s="117"/>
      <c r="M43" s="117"/>
      <c r="N43" s="117"/>
      <c r="O43" s="117"/>
      <c r="P43" s="117"/>
      <c r="Q43" s="117"/>
    </row>
    <row r="44" s="95" customFormat="1" ht="15.75" customHeight="1" spans="1:17">
      <c r="A44" s="112">
        <v>2010405</v>
      </c>
      <c r="B44" s="113" t="s">
        <v>83</v>
      </c>
      <c r="C44" s="119"/>
      <c r="D44" s="152"/>
      <c r="E44" s="115">
        <f t="shared" si="2"/>
        <v>0</v>
      </c>
      <c r="F44" s="116" t="str">
        <f t="shared" si="3"/>
        <v/>
      </c>
      <c r="G44" s="119"/>
      <c r="H44" s="117"/>
      <c r="I44" s="117"/>
      <c r="J44" s="117"/>
      <c r="K44" s="117"/>
      <c r="L44" s="117"/>
      <c r="M44" s="117"/>
      <c r="N44" s="117"/>
      <c r="O44" s="117"/>
      <c r="P44" s="117"/>
      <c r="Q44" s="117"/>
    </row>
    <row r="45" s="95" customFormat="1" ht="15.75" customHeight="1" spans="1:17">
      <c r="A45" s="112">
        <v>2010406</v>
      </c>
      <c r="B45" s="113" t="s">
        <v>84</v>
      </c>
      <c r="C45" s="119"/>
      <c r="D45" s="152"/>
      <c r="E45" s="115">
        <f t="shared" si="2"/>
        <v>0</v>
      </c>
      <c r="F45" s="116" t="str">
        <f t="shared" si="3"/>
        <v/>
      </c>
      <c r="G45" s="119"/>
      <c r="H45" s="117"/>
      <c r="I45" s="117"/>
      <c r="J45" s="117"/>
      <c r="K45" s="117"/>
      <c r="L45" s="117"/>
      <c r="M45" s="117"/>
      <c r="N45" s="117"/>
      <c r="O45" s="117"/>
      <c r="P45" s="117"/>
      <c r="Q45" s="117"/>
    </row>
    <row r="46" s="95" customFormat="1" ht="15.75" customHeight="1" spans="1:17">
      <c r="A46" s="112">
        <v>2010407</v>
      </c>
      <c r="B46" s="113" t="s">
        <v>85</v>
      </c>
      <c r="C46" s="119"/>
      <c r="D46" s="152"/>
      <c r="E46" s="115">
        <f t="shared" si="2"/>
        <v>0</v>
      </c>
      <c r="F46" s="116" t="str">
        <f t="shared" si="3"/>
        <v/>
      </c>
      <c r="G46" s="119"/>
      <c r="H46" s="117"/>
      <c r="I46" s="117"/>
      <c r="J46" s="117"/>
      <c r="K46" s="117"/>
      <c r="L46" s="117"/>
      <c r="M46" s="117"/>
      <c r="N46" s="117"/>
      <c r="O46" s="117"/>
      <c r="P46" s="117"/>
      <c r="Q46" s="117"/>
    </row>
    <row r="47" s="95" customFormat="1" ht="15.75" customHeight="1" spans="1:17">
      <c r="A47" s="112">
        <v>2010408</v>
      </c>
      <c r="B47" s="113" t="s">
        <v>86</v>
      </c>
      <c r="C47" s="119"/>
      <c r="D47" s="152"/>
      <c r="E47" s="115">
        <f t="shared" si="2"/>
        <v>0</v>
      </c>
      <c r="F47" s="116" t="str">
        <f t="shared" si="3"/>
        <v/>
      </c>
      <c r="G47" s="119"/>
      <c r="H47" s="117"/>
      <c r="I47" s="117"/>
      <c r="J47" s="117"/>
      <c r="K47" s="117"/>
      <c r="L47" s="117"/>
      <c r="M47" s="117"/>
      <c r="N47" s="117"/>
      <c r="O47" s="117"/>
      <c r="P47" s="117"/>
      <c r="Q47" s="117"/>
    </row>
    <row r="48" s="95" customFormat="1" ht="15.75" customHeight="1" spans="1:17">
      <c r="A48" s="112">
        <v>2010450</v>
      </c>
      <c r="B48" s="113" t="s">
        <v>67</v>
      </c>
      <c r="C48" s="119"/>
      <c r="D48" s="152"/>
      <c r="E48" s="115">
        <f t="shared" si="2"/>
        <v>0</v>
      </c>
      <c r="F48" s="116" t="str">
        <f t="shared" si="3"/>
        <v/>
      </c>
      <c r="G48" s="119"/>
      <c r="H48" s="117"/>
      <c r="I48" s="117"/>
      <c r="J48" s="117"/>
      <c r="K48" s="117"/>
      <c r="L48" s="117"/>
      <c r="M48" s="117"/>
      <c r="N48" s="117"/>
      <c r="O48" s="117"/>
      <c r="P48" s="117"/>
      <c r="Q48" s="117"/>
    </row>
    <row r="49" s="95" customFormat="1" ht="15.75" customHeight="1" spans="1:17">
      <c r="A49" s="112">
        <v>2010499</v>
      </c>
      <c r="B49" s="113" t="s">
        <v>87</v>
      </c>
      <c r="C49" s="119">
        <v>100</v>
      </c>
      <c r="D49" s="152"/>
      <c r="E49" s="115">
        <f t="shared" si="2"/>
        <v>-100</v>
      </c>
      <c r="F49" s="116">
        <f t="shared" si="3"/>
        <v>-1</v>
      </c>
      <c r="G49" s="119"/>
      <c r="H49" s="117"/>
      <c r="I49" s="117"/>
      <c r="J49" s="117"/>
      <c r="K49" s="117"/>
      <c r="L49" s="117"/>
      <c r="M49" s="117"/>
      <c r="N49" s="117"/>
      <c r="O49" s="117"/>
      <c r="P49" s="117"/>
      <c r="Q49" s="117"/>
    </row>
    <row r="50" s="95" customFormat="1" ht="15.75" customHeight="1" spans="1:17">
      <c r="A50" s="112">
        <v>20105</v>
      </c>
      <c r="B50" s="113" t="s">
        <v>88</v>
      </c>
      <c r="C50" s="114">
        <f t="shared" ref="C50:G50" si="7">SUM(C51,C52,C53,C54,C55,C56,C57,C58,C59,C60)</f>
        <v>103</v>
      </c>
      <c r="D50" s="150">
        <f t="shared" si="7"/>
        <v>164</v>
      </c>
      <c r="E50" s="115">
        <f t="shared" si="2"/>
        <v>61</v>
      </c>
      <c r="F50" s="116">
        <f t="shared" si="3"/>
        <v>0.592233009708738</v>
      </c>
      <c r="G50" s="114">
        <f>SUM(G51,G52,G53,G54,G55,G56,G57,G58,G59,G60)</f>
        <v>164</v>
      </c>
      <c r="H50" s="117"/>
      <c r="I50" s="117"/>
      <c r="J50" s="117"/>
      <c r="K50" s="117"/>
      <c r="L50" s="117"/>
      <c r="M50" s="117"/>
      <c r="N50" s="117"/>
      <c r="O50" s="117"/>
      <c r="P50" s="117"/>
      <c r="Q50" s="117"/>
    </row>
    <row r="51" s="95" customFormat="1" ht="15.75" customHeight="1" spans="1:17">
      <c r="A51" s="112">
        <v>2010501</v>
      </c>
      <c r="B51" s="113" t="s">
        <v>58</v>
      </c>
      <c r="C51" s="118">
        <v>60</v>
      </c>
      <c r="D51" s="151">
        <v>70</v>
      </c>
      <c r="E51" s="115">
        <f t="shared" si="2"/>
        <v>10</v>
      </c>
      <c r="F51" s="116">
        <f t="shared" si="3"/>
        <v>0.166666666666667</v>
      </c>
      <c r="G51" s="118">
        <v>70</v>
      </c>
      <c r="H51" s="117"/>
      <c r="I51" s="117"/>
      <c r="J51" s="117"/>
      <c r="K51" s="117"/>
      <c r="L51" s="117"/>
      <c r="M51" s="117"/>
      <c r="N51" s="117"/>
      <c r="O51" s="117"/>
      <c r="P51" s="117"/>
      <c r="Q51" s="117"/>
    </row>
    <row r="52" s="95" customFormat="1" ht="15.75" customHeight="1" spans="1:17">
      <c r="A52" s="112">
        <v>2010502</v>
      </c>
      <c r="B52" s="113" t="s">
        <v>59</v>
      </c>
      <c r="C52" s="119">
        <v>7</v>
      </c>
      <c r="D52" s="152">
        <v>7</v>
      </c>
      <c r="E52" s="115">
        <f t="shared" si="2"/>
        <v>0</v>
      </c>
      <c r="F52" s="116">
        <f t="shared" si="3"/>
        <v>0</v>
      </c>
      <c r="G52" s="119">
        <v>7</v>
      </c>
      <c r="H52" s="117"/>
      <c r="I52" s="117"/>
      <c r="J52" s="117"/>
      <c r="K52" s="117"/>
      <c r="L52" s="117"/>
      <c r="M52" s="117"/>
      <c r="N52" s="117"/>
      <c r="O52" s="117"/>
      <c r="P52" s="117"/>
      <c r="Q52" s="117"/>
    </row>
    <row r="53" s="95" customFormat="1" ht="15.75" customHeight="1" spans="1:17">
      <c r="A53" s="112">
        <v>2010503</v>
      </c>
      <c r="B53" s="113" t="s">
        <v>60</v>
      </c>
      <c r="C53" s="119"/>
      <c r="D53" s="152"/>
      <c r="E53" s="115">
        <f t="shared" si="2"/>
        <v>0</v>
      </c>
      <c r="F53" s="116" t="str">
        <f t="shared" si="3"/>
        <v/>
      </c>
      <c r="G53" s="119"/>
      <c r="H53" s="117"/>
      <c r="I53" s="117"/>
      <c r="J53" s="117"/>
      <c r="K53" s="117"/>
      <c r="L53" s="117"/>
      <c r="M53" s="117"/>
      <c r="N53" s="117"/>
      <c r="O53" s="117"/>
      <c r="P53" s="117"/>
      <c r="Q53" s="117"/>
    </row>
    <row r="54" s="95" customFormat="1" ht="15.75" customHeight="1" spans="1:17">
      <c r="A54" s="112">
        <v>2010504</v>
      </c>
      <c r="B54" s="113" t="s">
        <v>89</v>
      </c>
      <c r="C54" s="119">
        <v>13</v>
      </c>
      <c r="D54" s="152"/>
      <c r="E54" s="115">
        <f t="shared" si="2"/>
        <v>-13</v>
      </c>
      <c r="F54" s="116">
        <f t="shared" si="3"/>
        <v>-1</v>
      </c>
      <c r="G54" s="119"/>
      <c r="H54" s="117"/>
      <c r="I54" s="117"/>
      <c r="J54" s="117"/>
      <c r="K54" s="117"/>
      <c r="L54" s="117"/>
      <c r="M54" s="117"/>
      <c r="N54" s="117"/>
      <c r="O54" s="117"/>
      <c r="P54" s="117"/>
      <c r="Q54" s="117"/>
    </row>
    <row r="55" s="95" customFormat="1" ht="15.75" customHeight="1" spans="1:17">
      <c r="A55" s="112">
        <v>2010505</v>
      </c>
      <c r="B55" s="113" t="s">
        <v>90</v>
      </c>
      <c r="C55" s="119"/>
      <c r="D55" s="152"/>
      <c r="E55" s="115">
        <f t="shared" si="2"/>
        <v>0</v>
      </c>
      <c r="F55" s="116" t="str">
        <f t="shared" si="3"/>
        <v/>
      </c>
      <c r="G55" s="119"/>
      <c r="H55" s="117"/>
      <c r="I55" s="117"/>
      <c r="J55" s="117"/>
      <c r="K55" s="117"/>
      <c r="L55" s="117"/>
      <c r="M55" s="117"/>
      <c r="N55" s="117"/>
      <c r="O55" s="117"/>
      <c r="P55" s="117"/>
      <c r="Q55" s="117"/>
    </row>
    <row r="56" s="95" customFormat="1" ht="15.75" customHeight="1" spans="1:17">
      <c r="A56" s="112">
        <v>2010506</v>
      </c>
      <c r="B56" s="113" t="s">
        <v>91</v>
      </c>
      <c r="C56" s="119"/>
      <c r="D56" s="152"/>
      <c r="E56" s="115">
        <f t="shared" si="2"/>
        <v>0</v>
      </c>
      <c r="F56" s="116" t="str">
        <f t="shared" si="3"/>
        <v/>
      </c>
      <c r="G56" s="119"/>
      <c r="H56" s="117"/>
      <c r="I56" s="117"/>
      <c r="J56" s="117"/>
      <c r="K56" s="117"/>
      <c r="L56" s="117"/>
      <c r="M56" s="117"/>
      <c r="N56" s="117"/>
      <c r="O56" s="117"/>
      <c r="P56" s="117"/>
      <c r="Q56" s="117"/>
    </row>
    <row r="57" s="95" customFormat="1" ht="15.75" customHeight="1" spans="1:17">
      <c r="A57" s="112">
        <v>2010507</v>
      </c>
      <c r="B57" s="113" t="s">
        <v>92</v>
      </c>
      <c r="C57" s="119">
        <v>9</v>
      </c>
      <c r="D57" s="152">
        <v>87</v>
      </c>
      <c r="E57" s="115">
        <f t="shared" si="2"/>
        <v>78</v>
      </c>
      <c r="F57" s="116">
        <f t="shared" si="3"/>
        <v>8.66666666666667</v>
      </c>
      <c r="G57" s="119">
        <v>87</v>
      </c>
      <c r="H57" s="117"/>
      <c r="I57" s="117"/>
      <c r="J57" s="117"/>
      <c r="K57" s="117"/>
      <c r="L57" s="117"/>
      <c r="M57" s="117"/>
      <c r="N57" s="117"/>
      <c r="O57" s="117"/>
      <c r="P57" s="117"/>
      <c r="Q57" s="117"/>
    </row>
    <row r="58" s="95" customFormat="1" ht="15.75" customHeight="1" spans="1:17">
      <c r="A58" s="112">
        <v>2010508</v>
      </c>
      <c r="B58" s="113" t="s">
        <v>93</v>
      </c>
      <c r="C58" s="119">
        <v>14</v>
      </c>
      <c r="D58" s="152"/>
      <c r="E58" s="115">
        <f t="shared" si="2"/>
        <v>-14</v>
      </c>
      <c r="F58" s="116">
        <f t="shared" si="3"/>
        <v>-1</v>
      </c>
      <c r="G58" s="119"/>
      <c r="H58" s="117"/>
      <c r="I58" s="117"/>
      <c r="J58" s="117"/>
      <c r="K58" s="117"/>
      <c r="L58" s="117"/>
      <c r="M58" s="117"/>
      <c r="N58" s="117"/>
      <c r="O58" s="117"/>
      <c r="P58" s="117"/>
      <c r="Q58" s="117"/>
    </row>
    <row r="59" s="95" customFormat="1" ht="15.75" customHeight="1" spans="1:17">
      <c r="A59" s="112">
        <v>2010550</v>
      </c>
      <c r="B59" s="113" t="s">
        <v>67</v>
      </c>
      <c r="C59" s="119"/>
      <c r="D59" s="152"/>
      <c r="E59" s="115">
        <f t="shared" si="2"/>
        <v>0</v>
      </c>
      <c r="F59" s="116" t="str">
        <f t="shared" si="3"/>
        <v/>
      </c>
      <c r="G59" s="119"/>
      <c r="H59" s="117"/>
      <c r="I59" s="117"/>
      <c r="J59" s="117"/>
      <c r="K59" s="117"/>
      <c r="L59" s="117"/>
      <c r="M59" s="117"/>
      <c r="N59" s="117"/>
      <c r="O59" s="117"/>
      <c r="P59" s="117"/>
      <c r="Q59" s="117"/>
    </row>
    <row r="60" s="95" customFormat="1" ht="15.75" customHeight="1" spans="1:17">
      <c r="A60" s="112">
        <v>2010599</v>
      </c>
      <c r="B60" s="113" t="s">
        <v>94</v>
      </c>
      <c r="C60" s="119"/>
      <c r="D60" s="152"/>
      <c r="E60" s="115">
        <f t="shared" si="2"/>
        <v>0</v>
      </c>
      <c r="F60" s="116" t="str">
        <f t="shared" si="3"/>
        <v/>
      </c>
      <c r="G60" s="119"/>
      <c r="H60" s="117"/>
      <c r="I60" s="117"/>
      <c r="J60" s="117"/>
      <c r="K60" s="117"/>
      <c r="L60" s="117"/>
      <c r="M60" s="117"/>
      <c r="N60" s="117"/>
      <c r="O60" s="117"/>
      <c r="P60" s="117"/>
      <c r="Q60" s="117"/>
    </row>
    <row r="61" s="95" customFormat="1" ht="15.75" customHeight="1" spans="1:17">
      <c r="A61" s="112">
        <v>20106</v>
      </c>
      <c r="B61" s="113" t="s">
        <v>95</v>
      </c>
      <c r="C61" s="114">
        <f t="shared" ref="C61:G61" si="8">SUM(C62,C63,C64,C65,C66,C67,C68,C69,C70,C71)</f>
        <v>1874</v>
      </c>
      <c r="D61" s="150">
        <f t="shared" si="8"/>
        <v>1910</v>
      </c>
      <c r="E61" s="115">
        <f t="shared" si="2"/>
        <v>36</v>
      </c>
      <c r="F61" s="116">
        <f t="shared" si="3"/>
        <v>0.0192102454642476</v>
      </c>
      <c r="G61" s="114">
        <f>SUM(G62,G63,G64,G65,G66,G67,G68,G69,G70,G71)</f>
        <v>1910</v>
      </c>
      <c r="H61" s="117"/>
      <c r="I61" s="117"/>
      <c r="J61" s="117"/>
      <c r="K61" s="117"/>
      <c r="L61" s="117"/>
      <c r="M61" s="117"/>
      <c r="N61" s="117"/>
      <c r="O61" s="117"/>
      <c r="P61" s="117"/>
      <c r="Q61" s="117"/>
    </row>
    <row r="62" s="95" customFormat="1" ht="15.75" customHeight="1" spans="1:17">
      <c r="A62" s="112">
        <v>2010601</v>
      </c>
      <c r="B62" s="113" t="s">
        <v>58</v>
      </c>
      <c r="C62" s="118">
        <v>218</v>
      </c>
      <c r="D62" s="151">
        <v>214</v>
      </c>
      <c r="E62" s="115">
        <f t="shared" si="2"/>
        <v>-4</v>
      </c>
      <c r="F62" s="116">
        <f t="shared" si="3"/>
        <v>-0.018348623853211</v>
      </c>
      <c r="G62" s="118">
        <v>214</v>
      </c>
      <c r="H62" s="117"/>
      <c r="I62" s="117"/>
      <c r="J62" s="117"/>
      <c r="K62" s="117"/>
      <c r="L62" s="117"/>
      <c r="M62" s="117"/>
      <c r="N62" s="117"/>
      <c r="O62" s="117"/>
      <c r="P62" s="117"/>
      <c r="Q62" s="117"/>
    </row>
    <row r="63" s="95" customFormat="1" ht="15.75" customHeight="1" spans="1:17">
      <c r="A63" s="112">
        <v>2010602</v>
      </c>
      <c r="B63" s="113" t="s">
        <v>59</v>
      </c>
      <c r="C63" s="119">
        <v>78</v>
      </c>
      <c r="D63" s="152">
        <v>108</v>
      </c>
      <c r="E63" s="115">
        <f t="shared" si="2"/>
        <v>30</v>
      </c>
      <c r="F63" s="116">
        <f t="shared" si="3"/>
        <v>0.384615384615385</v>
      </c>
      <c r="G63" s="119">
        <v>108</v>
      </c>
      <c r="H63" s="117"/>
      <c r="I63" s="117"/>
      <c r="J63" s="117"/>
      <c r="K63" s="117"/>
      <c r="L63" s="117"/>
      <c r="M63" s="117"/>
      <c r="N63" s="117"/>
      <c r="O63" s="117"/>
      <c r="P63" s="117"/>
      <c r="Q63" s="117"/>
    </row>
    <row r="64" s="95" customFormat="1" ht="15.75" customHeight="1" spans="1:17">
      <c r="A64" s="112">
        <v>2010603</v>
      </c>
      <c r="B64" s="113" t="s">
        <v>60</v>
      </c>
      <c r="C64" s="119"/>
      <c r="D64" s="152"/>
      <c r="E64" s="115">
        <f t="shared" si="2"/>
        <v>0</v>
      </c>
      <c r="F64" s="116" t="str">
        <f t="shared" si="3"/>
        <v/>
      </c>
      <c r="G64" s="119"/>
      <c r="H64" s="117"/>
      <c r="I64" s="117"/>
      <c r="J64" s="117"/>
      <c r="K64" s="117"/>
      <c r="L64" s="117"/>
      <c r="M64" s="117"/>
      <c r="N64" s="117"/>
      <c r="O64" s="117"/>
      <c r="P64" s="117"/>
      <c r="Q64" s="117"/>
    </row>
    <row r="65" s="95" customFormat="1" ht="15.75" customHeight="1" spans="1:17">
      <c r="A65" s="112">
        <v>2010604</v>
      </c>
      <c r="B65" s="113" t="s">
        <v>96</v>
      </c>
      <c r="C65" s="119"/>
      <c r="D65" s="152">
        <v>60</v>
      </c>
      <c r="E65" s="115">
        <f t="shared" si="2"/>
        <v>60</v>
      </c>
      <c r="F65" s="116" t="str">
        <f t="shared" si="3"/>
        <v/>
      </c>
      <c r="G65" s="119">
        <v>60</v>
      </c>
      <c r="H65" s="117"/>
      <c r="I65" s="117"/>
      <c r="J65" s="117"/>
      <c r="K65" s="117"/>
      <c r="L65" s="117"/>
      <c r="M65" s="117"/>
      <c r="N65" s="117"/>
      <c r="O65" s="117"/>
      <c r="P65" s="117"/>
      <c r="Q65" s="117"/>
    </row>
    <row r="66" s="95" customFormat="1" ht="15.75" customHeight="1" spans="1:17">
      <c r="A66" s="112">
        <v>2010605</v>
      </c>
      <c r="B66" s="113" t="s">
        <v>97</v>
      </c>
      <c r="C66" s="119">
        <v>95</v>
      </c>
      <c r="D66" s="152">
        <v>10</v>
      </c>
      <c r="E66" s="115">
        <f t="shared" si="2"/>
        <v>-85</v>
      </c>
      <c r="F66" s="116">
        <f t="shared" si="3"/>
        <v>-0.894736842105263</v>
      </c>
      <c r="G66" s="119">
        <v>10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</row>
    <row r="67" s="95" customFormat="1" ht="15.75" customHeight="1" spans="1:17">
      <c r="A67" s="112">
        <v>2010606</v>
      </c>
      <c r="B67" s="113" t="s">
        <v>98</v>
      </c>
      <c r="C67" s="119"/>
      <c r="D67" s="152"/>
      <c r="E67" s="115">
        <f t="shared" si="2"/>
        <v>0</v>
      </c>
      <c r="F67" s="116" t="str">
        <f t="shared" si="3"/>
        <v/>
      </c>
      <c r="G67" s="119"/>
      <c r="H67" s="117"/>
      <c r="I67" s="117"/>
      <c r="J67" s="117"/>
      <c r="K67" s="117"/>
      <c r="L67" s="117"/>
      <c r="M67" s="117"/>
      <c r="N67" s="117"/>
      <c r="O67" s="117"/>
      <c r="P67" s="117"/>
      <c r="Q67" s="117"/>
    </row>
    <row r="68" s="95" customFormat="1" ht="15.75" customHeight="1" spans="1:17">
      <c r="A68" s="112">
        <v>2010607</v>
      </c>
      <c r="B68" s="113" t="s">
        <v>99</v>
      </c>
      <c r="C68" s="119"/>
      <c r="D68" s="152"/>
      <c r="E68" s="115">
        <f t="shared" si="2"/>
        <v>0</v>
      </c>
      <c r="F68" s="116" t="str">
        <f t="shared" si="3"/>
        <v/>
      </c>
      <c r="G68" s="119"/>
      <c r="H68" s="117"/>
      <c r="I68" s="117"/>
      <c r="J68" s="117"/>
      <c r="K68" s="117"/>
      <c r="L68" s="117"/>
      <c r="M68" s="117"/>
      <c r="N68" s="117"/>
      <c r="O68" s="117"/>
      <c r="P68" s="117"/>
      <c r="Q68" s="117"/>
    </row>
    <row r="69" s="95" customFormat="1" ht="15.75" customHeight="1" spans="1:17">
      <c r="A69" s="112">
        <v>2010608</v>
      </c>
      <c r="B69" s="113" t="s">
        <v>100</v>
      </c>
      <c r="C69" s="119">
        <v>250</v>
      </c>
      <c r="D69" s="152">
        <v>250</v>
      </c>
      <c r="E69" s="115">
        <f t="shared" si="2"/>
        <v>0</v>
      </c>
      <c r="F69" s="116">
        <f t="shared" si="3"/>
        <v>0</v>
      </c>
      <c r="G69" s="119">
        <v>250</v>
      </c>
      <c r="H69" s="117"/>
      <c r="I69" s="117"/>
      <c r="J69" s="117"/>
      <c r="K69" s="117"/>
      <c r="L69" s="117"/>
      <c r="M69" s="117"/>
      <c r="N69" s="117"/>
      <c r="O69" s="117"/>
      <c r="P69" s="117"/>
      <c r="Q69" s="117"/>
    </row>
    <row r="70" s="95" customFormat="1" ht="15.75" customHeight="1" spans="1:17">
      <c r="A70" s="112">
        <v>2010650</v>
      </c>
      <c r="B70" s="113" t="s">
        <v>67</v>
      </c>
      <c r="C70" s="119">
        <v>695</v>
      </c>
      <c r="D70" s="152">
        <v>737</v>
      </c>
      <c r="E70" s="115">
        <f t="shared" si="2"/>
        <v>42</v>
      </c>
      <c r="F70" s="116">
        <f t="shared" si="3"/>
        <v>0.060431654676259</v>
      </c>
      <c r="G70" s="119">
        <v>737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</row>
    <row r="71" s="95" customFormat="1" ht="15.75" customHeight="1" spans="1:17">
      <c r="A71" s="112">
        <v>2010699</v>
      </c>
      <c r="B71" s="113" t="s">
        <v>101</v>
      </c>
      <c r="C71" s="119">
        <v>538</v>
      </c>
      <c r="D71" s="152">
        <v>531</v>
      </c>
      <c r="E71" s="115">
        <f t="shared" ref="E71:E134" si="9">D71-C71</f>
        <v>-7</v>
      </c>
      <c r="F71" s="116">
        <f t="shared" ref="F71:F134" si="10">IFERROR(E71/C71,"")</f>
        <v>-0.0130111524163569</v>
      </c>
      <c r="G71" s="119">
        <v>531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</row>
    <row r="72" s="95" customFormat="1" ht="15.75" customHeight="1" spans="1:17">
      <c r="A72" s="112">
        <v>20107</v>
      </c>
      <c r="B72" s="113" t="s">
        <v>102</v>
      </c>
      <c r="C72" s="114">
        <f t="shared" ref="C72:G72" si="11">SUM(C73,C74,C75,C76,C77,C78,C79)</f>
        <v>1980</v>
      </c>
      <c r="D72" s="150">
        <f t="shared" si="11"/>
        <v>1980</v>
      </c>
      <c r="E72" s="115">
        <f t="shared" si="9"/>
        <v>0</v>
      </c>
      <c r="F72" s="116">
        <f t="shared" si="10"/>
        <v>0</v>
      </c>
      <c r="G72" s="114">
        <f>SUM(G73,G74,G75,G76,G77,G78,G79)</f>
        <v>1980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</row>
    <row r="73" s="95" customFormat="1" ht="15.75" customHeight="1" spans="1:17">
      <c r="A73" s="112">
        <v>2010701</v>
      </c>
      <c r="B73" s="113" t="s">
        <v>58</v>
      </c>
      <c r="C73" s="118"/>
      <c r="D73" s="151"/>
      <c r="E73" s="115">
        <f t="shared" si="9"/>
        <v>0</v>
      </c>
      <c r="F73" s="116" t="str">
        <f t="shared" si="10"/>
        <v/>
      </c>
      <c r="G73" s="118"/>
      <c r="H73" s="117"/>
      <c r="I73" s="117"/>
      <c r="J73" s="117"/>
      <c r="K73" s="117"/>
      <c r="L73" s="117"/>
      <c r="M73" s="117"/>
      <c r="N73" s="117"/>
      <c r="O73" s="117"/>
      <c r="P73" s="117"/>
      <c r="Q73" s="117"/>
    </row>
    <row r="74" s="95" customFormat="1" ht="15.75" customHeight="1" spans="1:17">
      <c r="A74" s="112">
        <v>2010702</v>
      </c>
      <c r="B74" s="113" t="s">
        <v>59</v>
      </c>
      <c r="C74" s="119">
        <v>1980</v>
      </c>
      <c r="D74" s="152">
        <v>1980</v>
      </c>
      <c r="E74" s="115">
        <f t="shared" si="9"/>
        <v>0</v>
      </c>
      <c r="F74" s="116">
        <f t="shared" si="10"/>
        <v>0</v>
      </c>
      <c r="G74" s="119">
        <v>1980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</row>
    <row r="75" s="95" customFormat="1" ht="15.75" customHeight="1" spans="1:17">
      <c r="A75" s="112">
        <v>2010703</v>
      </c>
      <c r="B75" s="113" t="s">
        <v>60</v>
      </c>
      <c r="C75" s="119"/>
      <c r="D75" s="152"/>
      <c r="E75" s="115">
        <f t="shared" si="9"/>
        <v>0</v>
      </c>
      <c r="F75" s="116" t="str">
        <f t="shared" si="10"/>
        <v/>
      </c>
      <c r="G75" s="119"/>
      <c r="H75" s="117"/>
      <c r="I75" s="117"/>
      <c r="J75" s="117"/>
      <c r="K75" s="117"/>
      <c r="L75" s="117"/>
      <c r="M75" s="117"/>
      <c r="N75" s="117"/>
      <c r="O75" s="117"/>
      <c r="P75" s="117"/>
      <c r="Q75" s="117"/>
    </row>
    <row r="76" s="95" customFormat="1" ht="15.75" customHeight="1" spans="1:17">
      <c r="A76" s="112">
        <v>2010709</v>
      </c>
      <c r="B76" s="113" t="s">
        <v>99</v>
      </c>
      <c r="C76" s="119"/>
      <c r="D76" s="152"/>
      <c r="E76" s="115">
        <f t="shared" si="9"/>
        <v>0</v>
      </c>
      <c r="F76" s="116" t="str">
        <f t="shared" si="10"/>
        <v/>
      </c>
      <c r="G76" s="119"/>
      <c r="H76" s="117"/>
      <c r="I76" s="117"/>
      <c r="J76" s="117"/>
      <c r="K76" s="117"/>
      <c r="L76" s="117"/>
      <c r="M76" s="117"/>
      <c r="N76" s="117"/>
      <c r="O76" s="117"/>
      <c r="P76" s="117"/>
      <c r="Q76" s="117"/>
    </row>
    <row r="77" s="95" customFormat="1" ht="15.75" customHeight="1" spans="1:17">
      <c r="A77" s="112">
        <v>2010710</v>
      </c>
      <c r="B77" s="113" t="s">
        <v>103</v>
      </c>
      <c r="C77" s="119"/>
      <c r="D77" s="152"/>
      <c r="E77" s="115">
        <f t="shared" si="9"/>
        <v>0</v>
      </c>
      <c r="F77" s="116" t="str">
        <f t="shared" si="10"/>
        <v/>
      </c>
      <c r="G77" s="119"/>
      <c r="H77" s="117"/>
      <c r="I77" s="117"/>
      <c r="J77" s="117"/>
      <c r="K77" s="117"/>
      <c r="L77" s="117"/>
      <c r="M77" s="117"/>
      <c r="N77" s="117"/>
      <c r="O77" s="117"/>
      <c r="P77" s="117"/>
      <c r="Q77" s="117"/>
    </row>
    <row r="78" s="95" customFormat="1" ht="15.75" customHeight="1" spans="1:17">
      <c r="A78" s="112">
        <v>2010750</v>
      </c>
      <c r="B78" s="113" t="s">
        <v>67</v>
      </c>
      <c r="C78" s="119"/>
      <c r="D78" s="152"/>
      <c r="E78" s="115">
        <f t="shared" si="9"/>
        <v>0</v>
      </c>
      <c r="F78" s="116" t="str">
        <f t="shared" si="10"/>
        <v/>
      </c>
      <c r="G78" s="119"/>
      <c r="H78" s="117"/>
      <c r="I78" s="117"/>
      <c r="J78" s="117"/>
      <c r="K78" s="117"/>
      <c r="L78" s="117"/>
      <c r="M78" s="117"/>
      <c r="N78" s="117"/>
      <c r="O78" s="117"/>
      <c r="P78" s="117"/>
      <c r="Q78" s="117"/>
    </row>
    <row r="79" s="95" customFormat="1" ht="15.75" customHeight="1" spans="1:17">
      <c r="A79" s="112">
        <v>2010799</v>
      </c>
      <c r="B79" s="113" t="s">
        <v>104</v>
      </c>
      <c r="C79" s="119"/>
      <c r="D79" s="152"/>
      <c r="E79" s="115">
        <f t="shared" si="9"/>
        <v>0</v>
      </c>
      <c r="F79" s="116" t="str">
        <f t="shared" si="10"/>
        <v/>
      </c>
      <c r="G79" s="119"/>
      <c r="H79" s="117"/>
      <c r="I79" s="117"/>
      <c r="J79" s="117"/>
      <c r="K79" s="117"/>
      <c r="L79" s="117"/>
      <c r="M79" s="117"/>
      <c r="N79" s="117"/>
      <c r="O79" s="117"/>
      <c r="P79" s="117"/>
      <c r="Q79" s="117"/>
    </row>
    <row r="80" s="95" customFormat="1" ht="15.75" customHeight="1" spans="1:17">
      <c r="A80" s="112">
        <v>20108</v>
      </c>
      <c r="B80" s="113" t="s">
        <v>105</v>
      </c>
      <c r="C80" s="114">
        <f t="shared" ref="C80:G80" si="12">SUM(C81,C82,C83,C84,C85,C86,C87,C88)</f>
        <v>154</v>
      </c>
      <c r="D80" s="150">
        <f t="shared" si="12"/>
        <v>182</v>
      </c>
      <c r="E80" s="115">
        <f t="shared" si="9"/>
        <v>28</v>
      </c>
      <c r="F80" s="116">
        <f t="shared" si="10"/>
        <v>0.181818181818182</v>
      </c>
      <c r="G80" s="114">
        <f>SUM(G81,G82,G83,G84,G85,G86,G87,G88)</f>
        <v>182</v>
      </c>
      <c r="H80" s="117"/>
      <c r="I80" s="117"/>
      <c r="J80" s="117"/>
      <c r="K80" s="117"/>
      <c r="L80" s="117"/>
      <c r="M80" s="117"/>
      <c r="N80" s="117"/>
      <c r="O80" s="117"/>
      <c r="P80" s="117"/>
      <c r="Q80" s="117"/>
    </row>
    <row r="81" s="95" customFormat="1" ht="15.75" customHeight="1" spans="1:17">
      <c r="A81" s="112">
        <v>2010801</v>
      </c>
      <c r="B81" s="113" t="s">
        <v>58</v>
      </c>
      <c r="C81" s="118">
        <v>112</v>
      </c>
      <c r="D81" s="151">
        <v>140</v>
      </c>
      <c r="E81" s="115">
        <f t="shared" si="9"/>
        <v>28</v>
      </c>
      <c r="F81" s="116">
        <f t="shared" si="10"/>
        <v>0.25</v>
      </c>
      <c r="G81" s="118">
        <v>140</v>
      </c>
      <c r="H81" s="117"/>
      <c r="I81" s="117"/>
      <c r="J81" s="117"/>
      <c r="K81" s="117"/>
      <c r="L81" s="117"/>
      <c r="M81" s="117"/>
      <c r="N81" s="117"/>
      <c r="O81" s="117"/>
      <c r="P81" s="117"/>
      <c r="Q81" s="117"/>
    </row>
    <row r="82" s="95" customFormat="1" ht="15.75" customHeight="1" spans="1:17">
      <c r="A82" s="112">
        <v>2010802</v>
      </c>
      <c r="B82" s="113" t="s">
        <v>59</v>
      </c>
      <c r="C82" s="119">
        <v>40</v>
      </c>
      <c r="D82" s="152"/>
      <c r="E82" s="115">
        <f t="shared" si="9"/>
        <v>-40</v>
      </c>
      <c r="F82" s="116">
        <f t="shared" si="10"/>
        <v>-1</v>
      </c>
      <c r="G82" s="119"/>
      <c r="H82" s="117"/>
      <c r="I82" s="117"/>
      <c r="J82" s="117"/>
      <c r="K82" s="117"/>
      <c r="L82" s="117"/>
      <c r="M82" s="117"/>
      <c r="N82" s="117"/>
      <c r="O82" s="117"/>
      <c r="P82" s="117"/>
      <c r="Q82" s="117"/>
    </row>
    <row r="83" s="95" customFormat="1" ht="15.75" customHeight="1" spans="1:17">
      <c r="A83" s="112">
        <v>2010803</v>
      </c>
      <c r="B83" s="113" t="s">
        <v>60</v>
      </c>
      <c r="C83" s="119"/>
      <c r="D83" s="152"/>
      <c r="E83" s="115">
        <f t="shared" si="9"/>
        <v>0</v>
      </c>
      <c r="F83" s="116" t="str">
        <f t="shared" si="10"/>
        <v/>
      </c>
      <c r="G83" s="119"/>
      <c r="H83" s="117"/>
      <c r="I83" s="117"/>
      <c r="J83" s="117"/>
      <c r="K83" s="117"/>
      <c r="L83" s="117"/>
      <c r="M83" s="117"/>
      <c r="N83" s="117"/>
      <c r="O83" s="117"/>
      <c r="P83" s="117"/>
      <c r="Q83" s="117"/>
    </row>
    <row r="84" s="95" customFormat="1" ht="15.75" customHeight="1" spans="1:17">
      <c r="A84" s="112">
        <v>2010804</v>
      </c>
      <c r="B84" s="113" t="s">
        <v>106</v>
      </c>
      <c r="C84" s="119">
        <v>2</v>
      </c>
      <c r="D84" s="152">
        <v>42</v>
      </c>
      <c r="E84" s="115">
        <f t="shared" si="9"/>
        <v>40</v>
      </c>
      <c r="F84" s="116">
        <f t="shared" si="10"/>
        <v>20</v>
      </c>
      <c r="G84" s="119">
        <v>42</v>
      </c>
      <c r="H84" s="117"/>
      <c r="I84" s="117"/>
      <c r="J84" s="117"/>
      <c r="K84" s="117"/>
      <c r="L84" s="117"/>
      <c r="M84" s="117"/>
      <c r="N84" s="117"/>
      <c r="O84" s="117"/>
      <c r="P84" s="117"/>
      <c r="Q84" s="117"/>
    </row>
    <row r="85" s="95" customFormat="1" ht="15.75" customHeight="1" spans="1:17">
      <c r="A85" s="112">
        <v>2010805</v>
      </c>
      <c r="B85" s="113" t="s">
        <v>107</v>
      </c>
      <c r="C85" s="119"/>
      <c r="D85" s="152"/>
      <c r="E85" s="115">
        <f t="shared" si="9"/>
        <v>0</v>
      </c>
      <c r="F85" s="116" t="str">
        <f t="shared" si="10"/>
        <v/>
      </c>
      <c r="G85" s="119"/>
      <c r="H85" s="117"/>
      <c r="I85" s="117"/>
      <c r="J85" s="117"/>
      <c r="K85" s="117"/>
      <c r="L85" s="117"/>
      <c r="M85" s="117"/>
      <c r="N85" s="117"/>
      <c r="O85" s="117"/>
      <c r="P85" s="117"/>
      <c r="Q85" s="117"/>
    </row>
    <row r="86" s="95" customFormat="1" ht="15.75" customHeight="1" spans="1:17">
      <c r="A86" s="112">
        <v>2010806</v>
      </c>
      <c r="B86" s="113" t="s">
        <v>99</v>
      </c>
      <c r="C86" s="119"/>
      <c r="D86" s="152"/>
      <c r="E86" s="115">
        <f t="shared" si="9"/>
        <v>0</v>
      </c>
      <c r="F86" s="116" t="str">
        <f t="shared" si="10"/>
        <v/>
      </c>
      <c r="G86" s="119"/>
      <c r="H86" s="117"/>
      <c r="I86" s="117"/>
      <c r="J86" s="117"/>
      <c r="K86" s="117"/>
      <c r="L86" s="117"/>
      <c r="M86" s="117"/>
      <c r="N86" s="117"/>
      <c r="O86" s="117"/>
      <c r="P86" s="117"/>
      <c r="Q86" s="117"/>
    </row>
    <row r="87" s="95" customFormat="1" ht="15.75" customHeight="1" spans="1:17">
      <c r="A87" s="112">
        <v>2010850</v>
      </c>
      <c r="B87" s="113" t="s">
        <v>67</v>
      </c>
      <c r="C87" s="119"/>
      <c r="D87" s="152"/>
      <c r="E87" s="115">
        <f t="shared" si="9"/>
        <v>0</v>
      </c>
      <c r="F87" s="116" t="str">
        <f t="shared" si="10"/>
        <v/>
      </c>
      <c r="G87" s="119"/>
      <c r="H87" s="117"/>
      <c r="I87" s="117"/>
      <c r="J87" s="117"/>
      <c r="K87" s="117"/>
      <c r="L87" s="117"/>
      <c r="M87" s="117"/>
      <c r="N87" s="117"/>
      <c r="O87" s="117"/>
      <c r="P87" s="117"/>
      <c r="Q87" s="117"/>
    </row>
    <row r="88" s="95" customFormat="1" ht="15.75" customHeight="1" spans="1:17">
      <c r="A88" s="112">
        <v>2010899</v>
      </c>
      <c r="B88" s="113" t="s">
        <v>108</v>
      </c>
      <c r="C88" s="119"/>
      <c r="D88" s="152"/>
      <c r="E88" s="115">
        <f t="shared" si="9"/>
        <v>0</v>
      </c>
      <c r="F88" s="116" t="str">
        <f t="shared" si="10"/>
        <v/>
      </c>
      <c r="G88" s="119"/>
      <c r="H88" s="117"/>
      <c r="I88" s="117"/>
      <c r="J88" s="117"/>
      <c r="K88" s="117"/>
      <c r="L88" s="117"/>
      <c r="M88" s="117"/>
      <c r="N88" s="117"/>
      <c r="O88" s="117"/>
      <c r="P88" s="117"/>
      <c r="Q88" s="117"/>
    </row>
    <row r="89" s="95" customFormat="1" ht="15.75" customHeight="1" spans="1:17">
      <c r="A89" s="112">
        <v>20109</v>
      </c>
      <c r="B89" s="113" t="s">
        <v>109</v>
      </c>
      <c r="C89" s="114">
        <f t="shared" ref="C89:G89" si="13">SUM(C90,C91,C92,C93,C94,C95,C96,C97,C98,C99,C100,C101)</f>
        <v>0</v>
      </c>
      <c r="D89" s="150">
        <f t="shared" si="13"/>
        <v>0</v>
      </c>
      <c r="E89" s="115">
        <f t="shared" si="9"/>
        <v>0</v>
      </c>
      <c r="F89" s="116" t="str">
        <f t="shared" si="10"/>
        <v/>
      </c>
      <c r="G89" s="114">
        <f>SUM(G90,G91,G92,G93,G94,G95,G96,G97,G98,G99,G100,G101)</f>
        <v>0</v>
      </c>
      <c r="H89" s="117"/>
      <c r="I89" s="117"/>
      <c r="J89" s="117"/>
      <c r="K89" s="117"/>
      <c r="L89" s="117"/>
      <c r="M89" s="117"/>
      <c r="N89" s="117"/>
      <c r="O89" s="117"/>
      <c r="P89" s="117"/>
      <c r="Q89" s="117"/>
    </row>
    <row r="90" s="95" customFormat="1" ht="15.75" customHeight="1" spans="1:17">
      <c r="A90" s="112">
        <v>2010901</v>
      </c>
      <c r="B90" s="113" t="s">
        <v>58</v>
      </c>
      <c r="C90" s="118"/>
      <c r="D90" s="151"/>
      <c r="E90" s="115">
        <f t="shared" si="9"/>
        <v>0</v>
      </c>
      <c r="F90" s="116" t="str">
        <f t="shared" si="10"/>
        <v/>
      </c>
      <c r="G90" s="118"/>
      <c r="H90" s="117"/>
      <c r="I90" s="117"/>
      <c r="J90" s="117"/>
      <c r="K90" s="117"/>
      <c r="L90" s="117"/>
      <c r="M90" s="117"/>
      <c r="N90" s="117"/>
      <c r="O90" s="117"/>
      <c r="P90" s="117"/>
      <c r="Q90" s="117"/>
    </row>
    <row r="91" s="95" customFormat="1" ht="15.75" customHeight="1" spans="1:17">
      <c r="A91" s="112">
        <v>2010902</v>
      </c>
      <c r="B91" s="113" t="s">
        <v>59</v>
      </c>
      <c r="C91" s="118"/>
      <c r="D91" s="152"/>
      <c r="E91" s="115">
        <f t="shared" si="9"/>
        <v>0</v>
      </c>
      <c r="F91" s="116" t="str">
        <f t="shared" si="10"/>
        <v/>
      </c>
      <c r="G91" s="119"/>
      <c r="H91" s="117"/>
      <c r="I91" s="117"/>
      <c r="J91" s="117"/>
      <c r="K91" s="117"/>
      <c r="L91" s="117"/>
      <c r="M91" s="117"/>
      <c r="N91" s="117"/>
      <c r="O91" s="117"/>
      <c r="P91" s="117"/>
      <c r="Q91" s="117"/>
    </row>
    <row r="92" s="95" customFormat="1" ht="15.75" customHeight="1" spans="1:17">
      <c r="A92" s="112">
        <v>2010903</v>
      </c>
      <c r="B92" s="113" t="s">
        <v>60</v>
      </c>
      <c r="C92" s="118"/>
      <c r="D92" s="152"/>
      <c r="E92" s="115">
        <f t="shared" si="9"/>
        <v>0</v>
      </c>
      <c r="F92" s="116" t="str">
        <f t="shared" si="10"/>
        <v/>
      </c>
      <c r="G92" s="119"/>
      <c r="H92" s="117"/>
      <c r="I92" s="117"/>
      <c r="J92" s="117"/>
      <c r="K92" s="117"/>
      <c r="L92" s="117"/>
      <c r="M92" s="117"/>
      <c r="N92" s="117"/>
      <c r="O92" s="117"/>
      <c r="P92" s="117"/>
      <c r="Q92" s="117"/>
    </row>
    <row r="93" s="95" customFormat="1" ht="15.75" customHeight="1" spans="1:17">
      <c r="A93" s="112">
        <v>2010905</v>
      </c>
      <c r="B93" s="113" t="s">
        <v>110</v>
      </c>
      <c r="C93" s="118"/>
      <c r="D93" s="152"/>
      <c r="E93" s="115">
        <f t="shared" si="9"/>
        <v>0</v>
      </c>
      <c r="F93" s="116" t="str">
        <f t="shared" si="10"/>
        <v/>
      </c>
      <c r="G93" s="119"/>
      <c r="H93" s="117"/>
      <c r="I93" s="117"/>
      <c r="J93" s="117"/>
      <c r="K93" s="117"/>
      <c r="L93" s="117"/>
      <c r="M93" s="117"/>
      <c r="N93" s="117"/>
      <c r="O93" s="117"/>
      <c r="P93" s="117"/>
      <c r="Q93" s="117"/>
    </row>
    <row r="94" s="95" customFormat="1" ht="15.75" customHeight="1" spans="1:17">
      <c r="A94" s="112">
        <v>2010907</v>
      </c>
      <c r="B94" s="113" t="s">
        <v>111</v>
      </c>
      <c r="C94" s="118"/>
      <c r="D94" s="152"/>
      <c r="E94" s="115">
        <f t="shared" si="9"/>
        <v>0</v>
      </c>
      <c r="F94" s="116" t="str">
        <f t="shared" si="10"/>
        <v/>
      </c>
      <c r="G94" s="119"/>
      <c r="H94" s="117"/>
      <c r="I94" s="117"/>
      <c r="J94" s="117"/>
      <c r="K94" s="117"/>
      <c r="L94" s="117"/>
      <c r="M94" s="117"/>
      <c r="N94" s="117"/>
      <c r="O94" s="117"/>
      <c r="P94" s="117"/>
      <c r="Q94" s="117"/>
    </row>
    <row r="95" s="95" customFormat="1" ht="15.75" customHeight="1" spans="1:17">
      <c r="A95" s="112">
        <v>2010908</v>
      </c>
      <c r="B95" s="113" t="s">
        <v>99</v>
      </c>
      <c r="C95" s="118"/>
      <c r="D95" s="152"/>
      <c r="E95" s="115">
        <f t="shared" si="9"/>
        <v>0</v>
      </c>
      <c r="F95" s="116" t="str">
        <f t="shared" si="10"/>
        <v/>
      </c>
      <c r="G95" s="119"/>
      <c r="H95" s="117"/>
      <c r="I95" s="117"/>
      <c r="J95" s="117"/>
      <c r="K95" s="117"/>
      <c r="L95" s="117"/>
      <c r="M95" s="117"/>
      <c r="N95" s="117"/>
      <c r="O95" s="117"/>
      <c r="P95" s="117"/>
      <c r="Q95" s="117"/>
    </row>
    <row r="96" s="95" customFormat="1" ht="15.75" customHeight="1" spans="1:17">
      <c r="A96" s="112">
        <v>2010909</v>
      </c>
      <c r="B96" s="113" t="s">
        <v>112</v>
      </c>
      <c r="C96" s="118"/>
      <c r="D96" s="152"/>
      <c r="E96" s="115">
        <f t="shared" si="9"/>
        <v>0</v>
      </c>
      <c r="F96" s="116" t="str">
        <f t="shared" si="10"/>
        <v/>
      </c>
      <c r="G96" s="119"/>
      <c r="H96" s="117"/>
      <c r="I96" s="117"/>
      <c r="J96" s="117"/>
      <c r="K96" s="117"/>
      <c r="L96" s="117"/>
      <c r="M96" s="117"/>
      <c r="N96" s="117"/>
      <c r="O96" s="117"/>
      <c r="P96" s="117"/>
      <c r="Q96" s="117"/>
    </row>
    <row r="97" s="95" customFormat="1" ht="15.75" customHeight="1" spans="1:17">
      <c r="A97" s="112">
        <v>2010910</v>
      </c>
      <c r="B97" s="113" t="s">
        <v>113</v>
      </c>
      <c r="C97" s="118"/>
      <c r="D97" s="152"/>
      <c r="E97" s="115">
        <f t="shared" si="9"/>
        <v>0</v>
      </c>
      <c r="F97" s="116" t="str">
        <f t="shared" si="10"/>
        <v/>
      </c>
      <c r="G97" s="119"/>
      <c r="H97" s="117"/>
      <c r="I97" s="117"/>
      <c r="J97" s="117"/>
      <c r="K97" s="117"/>
      <c r="L97" s="117"/>
      <c r="M97" s="117"/>
      <c r="N97" s="117"/>
      <c r="O97" s="117"/>
      <c r="P97" s="117"/>
      <c r="Q97" s="117"/>
    </row>
    <row r="98" s="95" customFormat="1" ht="15.75" customHeight="1" spans="1:17">
      <c r="A98" s="112">
        <v>2010911</v>
      </c>
      <c r="B98" s="113" t="s">
        <v>114</v>
      </c>
      <c r="C98" s="118"/>
      <c r="D98" s="152"/>
      <c r="E98" s="115">
        <f t="shared" si="9"/>
        <v>0</v>
      </c>
      <c r="F98" s="116" t="str">
        <f t="shared" si="10"/>
        <v/>
      </c>
      <c r="G98" s="119"/>
      <c r="H98" s="117"/>
      <c r="I98" s="117"/>
      <c r="J98" s="117"/>
      <c r="K98" s="117"/>
      <c r="L98" s="117"/>
      <c r="M98" s="117"/>
      <c r="N98" s="117"/>
      <c r="O98" s="117"/>
      <c r="P98" s="117"/>
      <c r="Q98" s="117"/>
    </row>
    <row r="99" s="95" customFormat="1" ht="15.75" customHeight="1" spans="1:17">
      <c r="A99" s="112">
        <v>2010912</v>
      </c>
      <c r="B99" s="113" t="s">
        <v>115</v>
      </c>
      <c r="C99" s="118"/>
      <c r="D99" s="152"/>
      <c r="E99" s="115">
        <f t="shared" si="9"/>
        <v>0</v>
      </c>
      <c r="F99" s="116" t="str">
        <f t="shared" si="10"/>
        <v/>
      </c>
      <c r="G99" s="119"/>
      <c r="H99" s="117"/>
      <c r="I99" s="117"/>
      <c r="J99" s="117"/>
      <c r="K99" s="117"/>
      <c r="L99" s="117"/>
      <c r="M99" s="117"/>
      <c r="N99" s="117"/>
      <c r="O99" s="117"/>
      <c r="P99" s="117"/>
      <c r="Q99" s="117"/>
    </row>
    <row r="100" s="95" customFormat="1" ht="15.75" customHeight="1" spans="1:17">
      <c r="A100" s="112">
        <v>2010950</v>
      </c>
      <c r="B100" s="113" t="s">
        <v>67</v>
      </c>
      <c r="C100" s="118"/>
      <c r="D100" s="152"/>
      <c r="E100" s="115">
        <f t="shared" si="9"/>
        <v>0</v>
      </c>
      <c r="F100" s="116" t="str">
        <f t="shared" si="10"/>
        <v/>
      </c>
      <c r="G100" s="119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</row>
    <row r="101" s="95" customFormat="1" ht="15.75" customHeight="1" spans="1:17">
      <c r="A101" s="112">
        <v>2010999</v>
      </c>
      <c r="B101" s="113" t="s">
        <v>116</v>
      </c>
      <c r="C101" s="118"/>
      <c r="D101" s="152"/>
      <c r="E101" s="115">
        <f t="shared" si="9"/>
        <v>0</v>
      </c>
      <c r="F101" s="116" t="str">
        <f t="shared" si="10"/>
        <v/>
      </c>
      <c r="G101" s="119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</row>
    <row r="102" s="95" customFormat="1" ht="15.75" customHeight="1" spans="1:17">
      <c r="A102" s="112">
        <v>20111</v>
      </c>
      <c r="B102" s="113" t="s">
        <v>117</v>
      </c>
      <c r="C102" s="114">
        <f t="shared" ref="C102:G102" si="14">SUM(C103,C104,C105,C106,C107,C108,C109,C110)</f>
        <v>832</v>
      </c>
      <c r="D102" s="150">
        <f t="shared" si="14"/>
        <v>887</v>
      </c>
      <c r="E102" s="115">
        <f t="shared" si="9"/>
        <v>55</v>
      </c>
      <c r="F102" s="116">
        <f t="shared" si="10"/>
        <v>0.0661057692307692</v>
      </c>
      <c r="G102" s="114">
        <f>SUM(G103,G104,G105,G106,G107,G108,G109,G110)</f>
        <v>887</v>
      </c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</row>
    <row r="103" s="95" customFormat="1" ht="15.75" customHeight="1" spans="1:17">
      <c r="A103" s="112">
        <v>2011101</v>
      </c>
      <c r="B103" s="113" t="s">
        <v>58</v>
      </c>
      <c r="C103" s="118">
        <v>637</v>
      </c>
      <c r="D103" s="151">
        <v>863</v>
      </c>
      <c r="E103" s="115">
        <f t="shared" si="9"/>
        <v>226</v>
      </c>
      <c r="F103" s="116">
        <f t="shared" si="10"/>
        <v>0.354788069073783</v>
      </c>
      <c r="G103" s="118">
        <v>863</v>
      </c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</row>
    <row r="104" s="95" customFormat="1" ht="15.75" customHeight="1" spans="1:17">
      <c r="A104" s="112">
        <v>2011102</v>
      </c>
      <c r="B104" s="113" t="s">
        <v>59</v>
      </c>
      <c r="C104" s="119">
        <v>171</v>
      </c>
      <c r="D104" s="152"/>
      <c r="E104" s="115">
        <f t="shared" si="9"/>
        <v>-171</v>
      </c>
      <c r="F104" s="116">
        <f t="shared" si="10"/>
        <v>-1</v>
      </c>
      <c r="G104" s="119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</row>
    <row r="105" s="95" customFormat="1" ht="15.75" customHeight="1" spans="1:17">
      <c r="A105" s="112">
        <v>2011103</v>
      </c>
      <c r="B105" s="113" t="s">
        <v>60</v>
      </c>
      <c r="C105" s="119"/>
      <c r="D105" s="152"/>
      <c r="E105" s="115">
        <f t="shared" si="9"/>
        <v>0</v>
      </c>
      <c r="F105" s="116" t="str">
        <f t="shared" si="10"/>
        <v/>
      </c>
      <c r="G105" s="119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</row>
    <row r="106" s="95" customFormat="1" ht="15.75" customHeight="1" spans="1:17">
      <c r="A106" s="112">
        <v>2011104</v>
      </c>
      <c r="B106" s="113" t="s">
        <v>118</v>
      </c>
      <c r="C106" s="119"/>
      <c r="D106" s="152"/>
      <c r="E106" s="115">
        <f t="shared" si="9"/>
        <v>0</v>
      </c>
      <c r="F106" s="116" t="str">
        <f t="shared" si="10"/>
        <v/>
      </c>
      <c r="G106" s="119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</row>
    <row r="107" s="95" customFormat="1" ht="15.75" customHeight="1" spans="1:17">
      <c r="A107" s="112">
        <v>2011105</v>
      </c>
      <c r="B107" s="113" t="s">
        <v>119</v>
      </c>
      <c r="C107" s="119"/>
      <c r="D107" s="152"/>
      <c r="E107" s="115">
        <f t="shared" si="9"/>
        <v>0</v>
      </c>
      <c r="F107" s="116" t="str">
        <f t="shared" si="10"/>
        <v/>
      </c>
      <c r="G107" s="119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</row>
    <row r="108" s="95" customFormat="1" ht="15.75" customHeight="1" spans="1:17">
      <c r="A108" s="112">
        <v>2011106</v>
      </c>
      <c r="B108" s="113" t="s">
        <v>120</v>
      </c>
      <c r="C108" s="119">
        <v>24</v>
      </c>
      <c r="D108" s="152">
        <v>24</v>
      </c>
      <c r="E108" s="115">
        <f t="shared" si="9"/>
        <v>0</v>
      </c>
      <c r="F108" s="116">
        <f t="shared" si="10"/>
        <v>0</v>
      </c>
      <c r="G108" s="119">
        <v>24</v>
      </c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</row>
    <row r="109" s="95" customFormat="1" ht="15.75" customHeight="1" spans="1:17">
      <c r="A109" s="112">
        <v>2011150</v>
      </c>
      <c r="B109" s="113" t="s">
        <v>67</v>
      </c>
      <c r="C109" s="119"/>
      <c r="D109" s="152"/>
      <c r="E109" s="115">
        <f t="shared" si="9"/>
        <v>0</v>
      </c>
      <c r="F109" s="116" t="str">
        <f t="shared" si="10"/>
        <v/>
      </c>
      <c r="G109" s="119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</row>
    <row r="110" s="95" customFormat="1" ht="15.75" customHeight="1" spans="1:17">
      <c r="A110" s="112">
        <v>2011199</v>
      </c>
      <c r="B110" s="113" t="s">
        <v>121</v>
      </c>
      <c r="C110" s="119"/>
      <c r="D110" s="152"/>
      <c r="E110" s="115">
        <f t="shared" si="9"/>
        <v>0</v>
      </c>
      <c r="F110" s="116" t="str">
        <f t="shared" si="10"/>
        <v/>
      </c>
      <c r="G110" s="119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</row>
    <row r="111" s="95" customFormat="1" ht="15.75" customHeight="1" spans="1:17">
      <c r="A111" s="112">
        <v>20113</v>
      </c>
      <c r="B111" s="113" t="s">
        <v>122</v>
      </c>
      <c r="C111" s="114">
        <f t="shared" ref="C111:G111" si="15">SUM(C112,C113,C114,C115,C116,C117,C118,C119,C120,C121)</f>
        <v>137</v>
      </c>
      <c r="D111" s="150">
        <f t="shared" si="15"/>
        <v>133</v>
      </c>
      <c r="E111" s="115">
        <f t="shared" si="9"/>
        <v>-4</v>
      </c>
      <c r="F111" s="116">
        <f t="shared" si="10"/>
        <v>-0.0291970802919708</v>
      </c>
      <c r="G111" s="114">
        <f>SUM(G112,G113,G114,G115,G116,G117,G118,G119,G120,G121)</f>
        <v>133</v>
      </c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</row>
    <row r="112" s="95" customFormat="1" ht="15.75" customHeight="1" spans="1:17">
      <c r="A112" s="112">
        <v>2011301</v>
      </c>
      <c r="B112" s="113" t="s">
        <v>58</v>
      </c>
      <c r="C112" s="118"/>
      <c r="D112" s="151"/>
      <c r="E112" s="115">
        <f t="shared" si="9"/>
        <v>0</v>
      </c>
      <c r="F112" s="116" t="str">
        <f t="shared" si="10"/>
        <v/>
      </c>
      <c r="G112" s="118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</row>
    <row r="113" s="95" customFormat="1" ht="15.75" customHeight="1" spans="1:17">
      <c r="A113" s="112">
        <v>2011302</v>
      </c>
      <c r="B113" s="113" t="s">
        <v>59</v>
      </c>
      <c r="C113" s="119"/>
      <c r="D113" s="152"/>
      <c r="E113" s="115">
        <f t="shared" si="9"/>
        <v>0</v>
      </c>
      <c r="F113" s="116" t="str">
        <f t="shared" si="10"/>
        <v/>
      </c>
      <c r="G113" s="119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</row>
    <row r="114" s="95" customFormat="1" ht="15.75" customHeight="1" spans="1:17">
      <c r="A114" s="112">
        <v>2011303</v>
      </c>
      <c r="B114" s="113" t="s">
        <v>60</v>
      </c>
      <c r="C114" s="119"/>
      <c r="D114" s="152"/>
      <c r="E114" s="115">
        <f t="shared" si="9"/>
        <v>0</v>
      </c>
      <c r="F114" s="116" t="str">
        <f t="shared" si="10"/>
        <v/>
      </c>
      <c r="G114" s="119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</row>
    <row r="115" s="95" customFormat="1" ht="15.75" customHeight="1" spans="1:17">
      <c r="A115" s="112">
        <v>2011304</v>
      </c>
      <c r="B115" s="113" t="s">
        <v>123</v>
      </c>
      <c r="C115" s="119"/>
      <c r="D115" s="152"/>
      <c r="E115" s="115">
        <f t="shared" si="9"/>
        <v>0</v>
      </c>
      <c r="F115" s="116" t="str">
        <f t="shared" si="10"/>
        <v/>
      </c>
      <c r="G115" s="119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</row>
    <row r="116" s="95" customFormat="1" ht="15.75" customHeight="1" spans="1:17">
      <c r="A116" s="112">
        <v>2011305</v>
      </c>
      <c r="B116" s="113" t="s">
        <v>124</v>
      </c>
      <c r="C116" s="119"/>
      <c r="D116" s="152"/>
      <c r="E116" s="115">
        <f t="shared" si="9"/>
        <v>0</v>
      </c>
      <c r="F116" s="116" t="str">
        <f t="shared" si="10"/>
        <v/>
      </c>
      <c r="G116" s="119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</row>
    <row r="117" s="95" customFormat="1" ht="15.75" customHeight="1" spans="1:17">
      <c r="A117" s="112">
        <v>2011306</v>
      </c>
      <c r="B117" s="113" t="s">
        <v>125</v>
      </c>
      <c r="C117" s="119"/>
      <c r="D117" s="152"/>
      <c r="E117" s="115">
        <f t="shared" si="9"/>
        <v>0</v>
      </c>
      <c r="F117" s="116" t="str">
        <f t="shared" si="10"/>
        <v/>
      </c>
      <c r="G117" s="119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</row>
    <row r="118" s="95" customFormat="1" ht="15.75" customHeight="1" spans="1:17">
      <c r="A118" s="112">
        <v>2011307</v>
      </c>
      <c r="B118" s="113" t="s">
        <v>126</v>
      </c>
      <c r="C118" s="119"/>
      <c r="D118" s="152"/>
      <c r="E118" s="115">
        <f t="shared" si="9"/>
        <v>0</v>
      </c>
      <c r="F118" s="116" t="str">
        <f t="shared" si="10"/>
        <v/>
      </c>
      <c r="G118" s="119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</row>
    <row r="119" s="95" customFormat="1" ht="15.75" customHeight="1" spans="1:17">
      <c r="A119" s="112">
        <v>2011308</v>
      </c>
      <c r="B119" s="113" t="s">
        <v>127</v>
      </c>
      <c r="C119" s="119">
        <v>75</v>
      </c>
      <c r="D119" s="152">
        <v>75</v>
      </c>
      <c r="E119" s="115">
        <f t="shared" si="9"/>
        <v>0</v>
      </c>
      <c r="F119" s="116">
        <f t="shared" si="10"/>
        <v>0</v>
      </c>
      <c r="G119" s="119">
        <v>75</v>
      </c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</row>
    <row r="120" s="95" customFormat="1" ht="15.75" customHeight="1" spans="1:17">
      <c r="A120" s="112">
        <v>2011350</v>
      </c>
      <c r="B120" s="113" t="s">
        <v>67</v>
      </c>
      <c r="C120" s="119">
        <v>62</v>
      </c>
      <c r="D120" s="152">
        <v>58</v>
      </c>
      <c r="E120" s="115">
        <f t="shared" si="9"/>
        <v>-4</v>
      </c>
      <c r="F120" s="116">
        <f t="shared" si="10"/>
        <v>-0.0645161290322581</v>
      </c>
      <c r="G120" s="119">
        <v>58</v>
      </c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</row>
    <row r="121" s="95" customFormat="1" ht="15.75" customHeight="1" spans="1:17">
      <c r="A121" s="112">
        <v>2011399</v>
      </c>
      <c r="B121" s="113" t="s">
        <v>128</v>
      </c>
      <c r="C121" s="119"/>
      <c r="D121" s="152"/>
      <c r="E121" s="115">
        <f t="shared" si="9"/>
        <v>0</v>
      </c>
      <c r="F121" s="116" t="str">
        <f t="shared" si="10"/>
        <v/>
      </c>
      <c r="G121" s="119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</row>
    <row r="122" s="95" customFormat="1" ht="15.75" customHeight="1" spans="1:17">
      <c r="A122" s="112">
        <v>20114</v>
      </c>
      <c r="B122" s="113" t="s">
        <v>129</v>
      </c>
      <c r="C122" s="114">
        <f t="shared" ref="C122:G122" si="16">SUM(C123,C124,C125,C126,C127,C128,C129,C130,C131,C132,C133)</f>
        <v>0</v>
      </c>
      <c r="D122" s="150">
        <f t="shared" si="16"/>
        <v>0</v>
      </c>
      <c r="E122" s="115">
        <f t="shared" si="9"/>
        <v>0</v>
      </c>
      <c r="F122" s="116" t="str">
        <f t="shared" si="10"/>
        <v/>
      </c>
      <c r="G122" s="114">
        <f>SUM(G123,G124,G125,G126,G127,G128,G129,G130,G131,G132,G133)</f>
        <v>0</v>
      </c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</row>
    <row r="123" s="95" customFormat="1" ht="15.75" customHeight="1" spans="1:17">
      <c r="A123" s="112">
        <v>2011401</v>
      </c>
      <c r="B123" s="113" t="s">
        <v>58</v>
      </c>
      <c r="C123" s="118"/>
      <c r="D123" s="151"/>
      <c r="E123" s="115">
        <f t="shared" si="9"/>
        <v>0</v>
      </c>
      <c r="F123" s="116" t="str">
        <f t="shared" si="10"/>
        <v/>
      </c>
      <c r="G123" s="118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</row>
    <row r="124" s="95" customFormat="1" ht="15.75" customHeight="1" spans="1:17">
      <c r="A124" s="112">
        <v>2011402</v>
      </c>
      <c r="B124" s="113" t="s">
        <v>59</v>
      </c>
      <c r="C124" s="118"/>
      <c r="D124" s="152"/>
      <c r="E124" s="115">
        <f t="shared" si="9"/>
        <v>0</v>
      </c>
      <c r="F124" s="116" t="str">
        <f t="shared" si="10"/>
        <v/>
      </c>
      <c r="G124" s="119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</row>
    <row r="125" s="95" customFormat="1" ht="15.75" customHeight="1" spans="1:17">
      <c r="A125" s="112">
        <v>2011403</v>
      </c>
      <c r="B125" s="113" t="s">
        <v>60</v>
      </c>
      <c r="C125" s="118"/>
      <c r="D125" s="152"/>
      <c r="E125" s="115">
        <f t="shared" si="9"/>
        <v>0</v>
      </c>
      <c r="F125" s="116" t="str">
        <f t="shared" si="10"/>
        <v/>
      </c>
      <c r="G125" s="119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</row>
    <row r="126" s="95" customFormat="1" ht="15.75" customHeight="1" spans="1:17">
      <c r="A126" s="112">
        <v>2011404</v>
      </c>
      <c r="B126" s="113" t="s">
        <v>130</v>
      </c>
      <c r="C126" s="118"/>
      <c r="D126" s="152"/>
      <c r="E126" s="115">
        <f t="shared" si="9"/>
        <v>0</v>
      </c>
      <c r="F126" s="116" t="str">
        <f t="shared" si="10"/>
        <v/>
      </c>
      <c r="G126" s="119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</row>
    <row r="127" s="95" customFormat="1" ht="15.75" customHeight="1" spans="1:17">
      <c r="A127" s="112">
        <v>2011405</v>
      </c>
      <c r="B127" s="113" t="s">
        <v>131</v>
      </c>
      <c r="C127" s="118"/>
      <c r="D127" s="152"/>
      <c r="E127" s="115">
        <f t="shared" si="9"/>
        <v>0</v>
      </c>
      <c r="F127" s="116" t="str">
        <f t="shared" si="10"/>
        <v/>
      </c>
      <c r="G127" s="119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</row>
    <row r="128" s="95" customFormat="1" ht="15.75" customHeight="1" spans="1:17">
      <c r="A128" s="112">
        <v>2011408</v>
      </c>
      <c r="B128" s="113" t="s">
        <v>132</v>
      </c>
      <c r="C128" s="118"/>
      <c r="D128" s="152"/>
      <c r="E128" s="115">
        <f t="shared" si="9"/>
        <v>0</v>
      </c>
      <c r="F128" s="116" t="str">
        <f t="shared" si="10"/>
        <v/>
      </c>
      <c r="G128" s="119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</row>
    <row r="129" s="95" customFormat="1" ht="15.75" customHeight="1" spans="1:17">
      <c r="A129" s="112">
        <v>2011409</v>
      </c>
      <c r="B129" s="113" t="s">
        <v>133</v>
      </c>
      <c r="C129" s="118"/>
      <c r="D129" s="152"/>
      <c r="E129" s="115">
        <f t="shared" si="9"/>
        <v>0</v>
      </c>
      <c r="F129" s="116" t="str">
        <f t="shared" si="10"/>
        <v/>
      </c>
      <c r="G129" s="119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</row>
    <row r="130" s="95" customFormat="1" ht="15.75" customHeight="1" spans="1:17">
      <c r="A130" s="112">
        <v>2011410</v>
      </c>
      <c r="B130" s="113" t="s">
        <v>134</v>
      </c>
      <c r="C130" s="118"/>
      <c r="D130" s="152"/>
      <c r="E130" s="115">
        <f t="shared" si="9"/>
        <v>0</v>
      </c>
      <c r="F130" s="116" t="str">
        <f t="shared" si="10"/>
        <v/>
      </c>
      <c r="G130" s="119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</row>
    <row r="131" s="95" customFormat="1" ht="15.75" customHeight="1" spans="1:17">
      <c r="A131" s="112">
        <v>2011411</v>
      </c>
      <c r="B131" s="113" t="s">
        <v>135</v>
      </c>
      <c r="C131" s="118"/>
      <c r="D131" s="152"/>
      <c r="E131" s="115">
        <f t="shared" si="9"/>
        <v>0</v>
      </c>
      <c r="F131" s="116" t="str">
        <f t="shared" si="10"/>
        <v/>
      </c>
      <c r="G131" s="119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</row>
    <row r="132" s="95" customFormat="1" ht="15.75" customHeight="1" spans="1:17">
      <c r="A132" s="112">
        <v>2011450</v>
      </c>
      <c r="B132" s="113" t="s">
        <v>67</v>
      </c>
      <c r="C132" s="118"/>
      <c r="D132" s="152"/>
      <c r="E132" s="115">
        <f t="shared" si="9"/>
        <v>0</v>
      </c>
      <c r="F132" s="116" t="str">
        <f t="shared" si="10"/>
        <v/>
      </c>
      <c r="G132" s="119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</row>
    <row r="133" s="95" customFormat="1" ht="15.75" customHeight="1" spans="1:17">
      <c r="A133" s="112">
        <v>2011499</v>
      </c>
      <c r="B133" s="113" t="s">
        <v>136</v>
      </c>
      <c r="C133" s="118"/>
      <c r="D133" s="152"/>
      <c r="E133" s="115">
        <f t="shared" si="9"/>
        <v>0</v>
      </c>
      <c r="F133" s="116" t="str">
        <f t="shared" si="10"/>
        <v/>
      </c>
      <c r="G133" s="119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</row>
    <row r="134" s="95" customFormat="1" ht="15.75" customHeight="1" spans="1:17">
      <c r="A134" s="112">
        <v>20123</v>
      </c>
      <c r="B134" s="113" t="s">
        <v>137</v>
      </c>
      <c r="C134" s="114">
        <f t="shared" ref="C134:G134" si="17">SUM(C135,C136,C137,C138,C139,C140)</f>
        <v>38</v>
      </c>
      <c r="D134" s="150">
        <f t="shared" si="17"/>
        <v>43</v>
      </c>
      <c r="E134" s="115">
        <f t="shared" si="9"/>
        <v>5</v>
      </c>
      <c r="F134" s="116">
        <f t="shared" si="10"/>
        <v>0.131578947368421</v>
      </c>
      <c r="G134" s="114">
        <f>SUM(G135,G136,G137,G138,G139,G140)</f>
        <v>43</v>
      </c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</row>
    <row r="135" s="95" customFormat="1" ht="15.75" customHeight="1" spans="1:17">
      <c r="A135" s="112">
        <v>2012301</v>
      </c>
      <c r="B135" s="113" t="s">
        <v>58</v>
      </c>
      <c r="C135" s="118">
        <v>27</v>
      </c>
      <c r="D135" s="151">
        <v>33</v>
      </c>
      <c r="E135" s="115">
        <f t="shared" ref="E135:E198" si="18">D135-C135</f>
        <v>6</v>
      </c>
      <c r="F135" s="116">
        <f t="shared" ref="F135:F198" si="19">IFERROR(E135/C135,"")</f>
        <v>0.222222222222222</v>
      </c>
      <c r="G135" s="118">
        <v>33</v>
      </c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</row>
    <row r="136" s="95" customFormat="1" ht="15.75" customHeight="1" spans="1:17">
      <c r="A136" s="112">
        <v>2012302</v>
      </c>
      <c r="B136" s="113" t="s">
        <v>59</v>
      </c>
      <c r="C136" s="119">
        <v>9</v>
      </c>
      <c r="D136" s="152">
        <v>9</v>
      </c>
      <c r="E136" s="115">
        <f t="shared" si="18"/>
        <v>0</v>
      </c>
      <c r="F136" s="116">
        <f t="shared" si="19"/>
        <v>0</v>
      </c>
      <c r="G136" s="119">
        <v>9</v>
      </c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</row>
    <row r="137" s="95" customFormat="1" ht="15.75" customHeight="1" spans="1:17">
      <c r="A137" s="112">
        <v>2012303</v>
      </c>
      <c r="B137" s="113" t="s">
        <v>60</v>
      </c>
      <c r="C137" s="119"/>
      <c r="D137" s="152"/>
      <c r="E137" s="115">
        <f t="shared" si="18"/>
        <v>0</v>
      </c>
      <c r="F137" s="116" t="str">
        <f t="shared" si="19"/>
        <v/>
      </c>
      <c r="G137" s="119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</row>
    <row r="138" s="95" customFormat="1" ht="15.75" customHeight="1" spans="1:17">
      <c r="A138" s="112">
        <v>2012304</v>
      </c>
      <c r="B138" s="113" t="s">
        <v>138</v>
      </c>
      <c r="C138" s="119"/>
      <c r="D138" s="152"/>
      <c r="E138" s="115">
        <f t="shared" si="18"/>
        <v>0</v>
      </c>
      <c r="F138" s="116" t="str">
        <f t="shared" si="19"/>
        <v/>
      </c>
      <c r="G138" s="119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</row>
    <row r="139" s="95" customFormat="1" ht="15.75" customHeight="1" spans="1:17">
      <c r="A139" s="112">
        <v>2012350</v>
      </c>
      <c r="B139" s="113" t="s">
        <v>67</v>
      </c>
      <c r="C139" s="119"/>
      <c r="D139" s="152"/>
      <c r="E139" s="115">
        <f t="shared" si="18"/>
        <v>0</v>
      </c>
      <c r="F139" s="116" t="str">
        <f t="shared" si="19"/>
        <v/>
      </c>
      <c r="G139" s="119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</row>
    <row r="140" s="95" customFormat="1" ht="15.75" customHeight="1" spans="1:17">
      <c r="A140" s="112">
        <v>2012399</v>
      </c>
      <c r="B140" s="113" t="s">
        <v>139</v>
      </c>
      <c r="C140" s="119">
        <v>2</v>
      </c>
      <c r="D140" s="152">
        <v>1</v>
      </c>
      <c r="E140" s="115">
        <f t="shared" si="18"/>
        <v>-1</v>
      </c>
      <c r="F140" s="116">
        <f t="shared" si="19"/>
        <v>-0.5</v>
      </c>
      <c r="G140" s="119">
        <v>1</v>
      </c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</row>
    <row r="141" s="95" customFormat="1" ht="15.75" customHeight="1" spans="1:17">
      <c r="A141" s="112">
        <v>20125</v>
      </c>
      <c r="B141" s="113" t="s">
        <v>140</v>
      </c>
      <c r="C141" s="114">
        <f t="shared" ref="C141:G141" si="20">SUM(C142,C143,C144,C145,C146,C147,C148)</f>
        <v>0</v>
      </c>
      <c r="D141" s="150">
        <f t="shared" si="20"/>
        <v>0</v>
      </c>
      <c r="E141" s="115">
        <f t="shared" si="18"/>
        <v>0</v>
      </c>
      <c r="F141" s="116" t="str">
        <f t="shared" si="19"/>
        <v/>
      </c>
      <c r="G141" s="114">
        <f>SUM(G142,G143,G144,G145,G146,G147,G148)</f>
        <v>0</v>
      </c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</row>
    <row r="142" s="95" customFormat="1" ht="15.75" customHeight="1" spans="1:17">
      <c r="A142" s="112">
        <v>2012501</v>
      </c>
      <c r="B142" s="113" t="s">
        <v>58</v>
      </c>
      <c r="C142" s="118"/>
      <c r="D142" s="151"/>
      <c r="E142" s="115">
        <f t="shared" si="18"/>
        <v>0</v>
      </c>
      <c r="F142" s="116" t="str">
        <f t="shared" si="19"/>
        <v/>
      </c>
      <c r="G142" s="118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</row>
    <row r="143" s="95" customFormat="1" ht="15.75" customHeight="1" spans="1:17">
      <c r="A143" s="112">
        <v>2012502</v>
      </c>
      <c r="B143" s="113" t="s">
        <v>59</v>
      </c>
      <c r="C143" s="118"/>
      <c r="D143" s="152"/>
      <c r="E143" s="115">
        <f t="shared" si="18"/>
        <v>0</v>
      </c>
      <c r="F143" s="116" t="str">
        <f t="shared" si="19"/>
        <v/>
      </c>
      <c r="G143" s="119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</row>
    <row r="144" s="95" customFormat="1" ht="15.75" customHeight="1" spans="1:17">
      <c r="A144" s="112">
        <v>2012503</v>
      </c>
      <c r="B144" s="113" t="s">
        <v>60</v>
      </c>
      <c r="C144" s="118"/>
      <c r="D144" s="152"/>
      <c r="E144" s="115">
        <f t="shared" si="18"/>
        <v>0</v>
      </c>
      <c r="F144" s="116" t="str">
        <f t="shared" si="19"/>
        <v/>
      </c>
      <c r="G144" s="119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</row>
    <row r="145" s="95" customFormat="1" ht="15.75" customHeight="1" spans="1:17">
      <c r="A145" s="112">
        <v>2012504</v>
      </c>
      <c r="B145" s="113" t="s">
        <v>141</v>
      </c>
      <c r="C145" s="118"/>
      <c r="D145" s="152"/>
      <c r="E145" s="115">
        <f t="shared" si="18"/>
        <v>0</v>
      </c>
      <c r="F145" s="116" t="str">
        <f t="shared" si="19"/>
        <v/>
      </c>
      <c r="G145" s="119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</row>
    <row r="146" s="95" customFormat="1" ht="15.75" customHeight="1" spans="1:17">
      <c r="A146" s="112">
        <v>2012505</v>
      </c>
      <c r="B146" s="113" t="s">
        <v>142</v>
      </c>
      <c r="C146" s="118"/>
      <c r="D146" s="152"/>
      <c r="E146" s="115">
        <f t="shared" si="18"/>
        <v>0</v>
      </c>
      <c r="F146" s="116" t="str">
        <f t="shared" si="19"/>
        <v/>
      </c>
      <c r="G146" s="119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</row>
    <row r="147" s="95" customFormat="1" ht="15.75" customHeight="1" spans="1:17">
      <c r="A147" s="112">
        <v>2012550</v>
      </c>
      <c r="B147" s="113" t="s">
        <v>67</v>
      </c>
      <c r="C147" s="118"/>
      <c r="D147" s="152"/>
      <c r="E147" s="115">
        <f t="shared" si="18"/>
        <v>0</v>
      </c>
      <c r="F147" s="116" t="str">
        <f t="shared" si="19"/>
        <v/>
      </c>
      <c r="G147" s="119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</row>
    <row r="148" s="95" customFormat="1" ht="15.75" customHeight="1" spans="1:17">
      <c r="A148" s="112">
        <v>2012599</v>
      </c>
      <c r="B148" s="113" t="s">
        <v>143</v>
      </c>
      <c r="C148" s="118"/>
      <c r="D148" s="152"/>
      <c r="E148" s="115">
        <f t="shared" si="18"/>
        <v>0</v>
      </c>
      <c r="F148" s="116" t="str">
        <f t="shared" si="19"/>
        <v/>
      </c>
      <c r="G148" s="119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</row>
    <row r="149" s="95" customFormat="1" ht="15.75" customHeight="1" spans="1:17">
      <c r="A149" s="112">
        <v>20126</v>
      </c>
      <c r="B149" s="113" t="s">
        <v>144</v>
      </c>
      <c r="C149" s="114">
        <f t="shared" ref="C149:G149" si="21">SUM(C150,C151,C152,C153,C154)</f>
        <v>70</v>
      </c>
      <c r="D149" s="150">
        <f t="shared" si="21"/>
        <v>107</v>
      </c>
      <c r="E149" s="115">
        <f t="shared" si="18"/>
        <v>37</v>
      </c>
      <c r="F149" s="116">
        <f t="shared" si="19"/>
        <v>0.528571428571429</v>
      </c>
      <c r="G149" s="114">
        <f>SUM(G150,G151,G152,G153,G154)</f>
        <v>107</v>
      </c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</row>
    <row r="150" s="95" customFormat="1" ht="15.75" customHeight="1" spans="1:17">
      <c r="A150" s="112">
        <v>2012601</v>
      </c>
      <c r="B150" s="113" t="s">
        <v>58</v>
      </c>
      <c r="C150" s="118"/>
      <c r="D150" s="151"/>
      <c r="E150" s="115">
        <f t="shared" si="18"/>
        <v>0</v>
      </c>
      <c r="F150" s="116" t="str">
        <f t="shared" si="19"/>
        <v/>
      </c>
      <c r="G150" s="118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</row>
    <row r="151" s="95" customFormat="1" ht="15.75" customHeight="1" spans="1:17">
      <c r="A151" s="112">
        <v>2012602</v>
      </c>
      <c r="B151" s="113" t="s">
        <v>59</v>
      </c>
      <c r="C151" s="119"/>
      <c r="D151" s="152"/>
      <c r="E151" s="115">
        <f t="shared" si="18"/>
        <v>0</v>
      </c>
      <c r="F151" s="116" t="str">
        <f t="shared" si="19"/>
        <v/>
      </c>
      <c r="G151" s="119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</row>
    <row r="152" s="95" customFormat="1" ht="15.75" customHeight="1" spans="1:17">
      <c r="A152" s="112">
        <v>2012603</v>
      </c>
      <c r="B152" s="113" t="s">
        <v>60</v>
      </c>
      <c r="C152" s="119"/>
      <c r="D152" s="152"/>
      <c r="E152" s="115">
        <f t="shared" si="18"/>
        <v>0</v>
      </c>
      <c r="F152" s="116" t="str">
        <f t="shared" si="19"/>
        <v/>
      </c>
      <c r="G152" s="119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</row>
    <row r="153" s="95" customFormat="1" ht="15.75" customHeight="1" spans="1:17">
      <c r="A153" s="112">
        <v>2012604</v>
      </c>
      <c r="B153" s="113" t="s">
        <v>145</v>
      </c>
      <c r="C153" s="119">
        <v>70</v>
      </c>
      <c r="D153" s="152">
        <v>107</v>
      </c>
      <c r="E153" s="115">
        <f t="shared" si="18"/>
        <v>37</v>
      </c>
      <c r="F153" s="116">
        <f t="shared" si="19"/>
        <v>0.528571428571429</v>
      </c>
      <c r="G153" s="119">
        <v>107</v>
      </c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</row>
    <row r="154" s="95" customFormat="1" ht="15.75" customHeight="1" spans="1:17">
      <c r="A154" s="112">
        <v>2012699</v>
      </c>
      <c r="B154" s="113" t="s">
        <v>146</v>
      </c>
      <c r="C154" s="119"/>
      <c r="D154" s="152"/>
      <c r="E154" s="115">
        <f t="shared" si="18"/>
        <v>0</v>
      </c>
      <c r="F154" s="116" t="str">
        <f t="shared" si="19"/>
        <v/>
      </c>
      <c r="G154" s="119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</row>
    <row r="155" s="95" customFormat="1" ht="15.75" customHeight="1" spans="1:17">
      <c r="A155" s="112">
        <v>20128</v>
      </c>
      <c r="B155" s="113" t="s">
        <v>147</v>
      </c>
      <c r="C155" s="114">
        <f t="shared" ref="C155:G155" si="22">SUM(C156,C157,C158,C159,C160,C161)</f>
        <v>73</v>
      </c>
      <c r="D155" s="150">
        <f t="shared" si="22"/>
        <v>74</v>
      </c>
      <c r="E155" s="115">
        <f t="shared" si="18"/>
        <v>1</v>
      </c>
      <c r="F155" s="116">
        <f t="shared" si="19"/>
        <v>0.0136986301369863</v>
      </c>
      <c r="G155" s="114">
        <f>SUM(G156,G157,G158,G159,G160,G161)</f>
        <v>74</v>
      </c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</row>
    <row r="156" s="95" customFormat="1" ht="15.75" customHeight="1" spans="1:17">
      <c r="A156" s="112">
        <v>2012801</v>
      </c>
      <c r="B156" s="113" t="s">
        <v>58</v>
      </c>
      <c r="C156" s="118">
        <v>69</v>
      </c>
      <c r="D156" s="151">
        <v>70</v>
      </c>
      <c r="E156" s="115">
        <f t="shared" si="18"/>
        <v>1</v>
      </c>
      <c r="F156" s="116">
        <f t="shared" si="19"/>
        <v>0.0144927536231884</v>
      </c>
      <c r="G156" s="118">
        <v>70</v>
      </c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</row>
    <row r="157" s="95" customFormat="1" ht="15.75" customHeight="1" spans="1:17">
      <c r="A157" s="112">
        <v>2012802</v>
      </c>
      <c r="B157" s="113" t="s">
        <v>59</v>
      </c>
      <c r="C157" s="119">
        <v>4</v>
      </c>
      <c r="D157" s="152">
        <v>4</v>
      </c>
      <c r="E157" s="115">
        <f t="shared" si="18"/>
        <v>0</v>
      </c>
      <c r="F157" s="116">
        <f t="shared" si="19"/>
        <v>0</v>
      </c>
      <c r="G157" s="119">
        <v>4</v>
      </c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</row>
    <row r="158" s="95" customFormat="1" ht="15.75" customHeight="1" spans="1:17">
      <c r="A158" s="112">
        <v>2012803</v>
      </c>
      <c r="B158" s="113" t="s">
        <v>60</v>
      </c>
      <c r="C158" s="119"/>
      <c r="D158" s="152"/>
      <c r="E158" s="115">
        <f t="shared" si="18"/>
        <v>0</v>
      </c>
      <c r="F158" s="116" t="str">
        <f t="shared" si="19"/>
        <v/>
      </c>
      <c r="G158" s="119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</row>
    <row r="159" s="95" customFormat="1" ht="15.75" customHeight="1" spans="1:17">
      <c r="A159" s="112">
        <v>2012804</v>
      </c>
      <c r="B159" s="113" t="s">
        <v>72</v>
      </c>
      <c r="C159" s="119"/>
      <c r="D159" s="152"/>
      <c r="E159" s="115">
        <f t="shared" si="18"/>
        <v>0</v>
      </c>
      <c r="F159" s="116" t="str">
        <f t="shared" si="19"/>
        <v/>
      </c>
      <c r="G159" s="119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</row>
    <row r="160" s="95" customFormat="1" ht="15.75" customHeight="1" spans="1:17">
      <c r="A160" s="112">
        <v>2012850</v>
      </c>
      <c r="B160" s="113" t="s">
        <v>67</v>
      </c>
      <c r="C160" s="119"/>
      <c r="D160" s="152"/>
      <c r="E160" s="115">
        <f t="shared" si="18"/>
        <v>0</v>
      </c>
      <c r="F160" s="116" t="str">
        <f t="shared" si="19"/>
        <v/>
      </c>
      <c r="G160" s="119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</row>
    <row r="161" s="95" customFormat="1" ht="15.75" customHeight="1" spans="1:17">
      <c r="A161" s="112">
        <v>2012899</v>
      </c>
      <c r="B161" s="113" t="s">
        <v>148</v>
      </c>
      <c r="C161" s="119"/>
      <c r="D161" s="152"/>
      <c r="E161" s="115">
        <f t="shared" si="18"/>
        <v>0</v>
      </c>
      <c r="F161" s="116" t="str">
        <f t="shared" si="19"/>
        <v/>
      </c>
      <c r="G161" s="119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</row>
    <row r="162" s="95" customFormat="1" ht="15.75" customHeight="1" spans="1:17">
      <c r="A162" s="112">
        <v>20129</v>
      </c>
      <c r="B162" s="113" t="s">
        <v>149</v>
      </c>
      <c r="C162" s="114">
        <f t="shared" ref="C162:G162" si="23">SUM(C163,C164,C165,C166,C167,C168)</f>
        <v>161</v>
      </c>
      <c r="D162" s="150">
        <f t="shared" si="23"/>
        <v>225</v>
      </c>
      <c r="E162" s="115">
        <f t="shared" si="18"/>
        <v>64</v>
      </c>
      <c r="F162" s="116">
        <f t="shared" si="19"/>
        <v>0.397515527950311</v>
      </c>
      <c r="G162" s="114">
        <f>SUM(G163,G164,G165,G166,G167,G168)</f>
        <v>225</v>
      </c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</row>
    <row r="163" s="95" customFormat="1" ht="15.75" customHeight="1" spans="1:17">
      <c r="A163" s="112">
        <v>2012901</v>
      </c>
      <c r="B163" s="113" t="s">
        <v>58</v>
      </c>
      <c r="C163" s="118">
        <v>136</v>
      </c>
      <c r="D163" s="151">
        <v>187</v>
      </c>
      <c r="E163" s="115">
        <f t="shared" si="18"/>
        <v>51</v>
      </c>
      <c r="F163" s="116">
        <f t="shared" si="19"/>
        <v>0.375</v>
      </c>
      <c r="G163" s="118">
        <v>187</v>
      </c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</row>
    <row r="164" s="95" customFormat="1" ht="15.75" customHeight="1" spans="1:17">
      <c r="A164" s="112">
        <v>2012902</v>
      </c>
      <c r="B164" s="113" t="s">
        <v>59</v>
      </c>
      <c r="C164" s="119">
        <v>23</v>
      </c>
      <c r="D164" s="152">
        <v>38</v>
      </c>
      <c r="E164" s="115">
        <f t="shared" si="18"/>
        <v>15</v>
      </c>
      <c r="F164" s="116">
        <f t="shared" si="19"/>
        <v>0.652173913043478</v>
      </c>
      <c r="G164" s="119">
        <v>38</v>
      </c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</row>
    <row r="165" s="95" customFormat="1" ht="15.75" customHeight="1" spans="1:17">
      <c r="A165" s="112">
        <v>2012903</v>
      </c>
      <c r="B165" s="113" t="s">
        <v>60</v>
      </c>
      <c r="C165" s="119"/>
      <c r="D165" s="152"/>
      <c r="E165" s="115">
        <f t="shared" si="18"/>
        <v>0</v>
      </c>
      <c r="F165" s="116" t="str">
        <f t="shared" si="19"/>
        <v/>
      </c>
      <c r="G165" s="119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</row>
    <row r="166" s="95" customFormat="1" ht="15.75" customHeight="1" spans="1:17">
      <c r="A166" s="112">
        <v>2012906</v>
      </c>
      <c r="B166" s="113" t="s">
        <v>150</v>
      </c>
      <c r="C166" s="119"/>
      <c r="D166" s="152"/>
      <c r="E166" s="115">
        <f t="shared" si="18"/>
        <v>0</v>
      </c>
      <c r="F166" s="116" t="str">
        <f t="shared" si="19"/>
        <v/>
      </c>
      <c r="G166" s="119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</row>
    <row r="167" s="95" customFormat="1" ht="15.75" customHeight="1" spans="1:17">
      <c r="A167" s="112">
        <v>2012950</v>
      </c>
      <c r="B167" s="113" t="s">
        <v>67</v>
      </c>
      <c r="C167" s="119">
        <v>2</v>
      </c>
      <c r="D167" s="152"/>
      <c r="E167" s="115">
        <f t="shared" si="18"/>
        <v>-2</v>
      </c>
      <c r="F167" s="116">
        <f t="shared" si="19"/>
        <v>-1</v>
      </c>
      <c r="G167" s="119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</row>
    <row r="168" s="95" customFormat="1" ht="15.75" customHeight="1" spans="1:17">
      <c r="A168" s="112">
        <v>2012999</v>
      </c>
      <c r="B168" s="113" t="s">
        <v>151</v>
      </c>
      <c r="C168" s="119"/>
      <c r="D168" s="152"/>
      <c r="E168" s="115">
        <f t="shared" si="18"/>
        <v>0</v>
      </c>
      <c r="F168" s="116" t="str">
        <f t="shared" si="19"/>
        <v/>
      </c>
      <c r="G168" s="119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</row>
    <row r="169" s="95" customFormat="1" ht="15.75" customHeight="1" spans="1:17">
      <c r="A169" s="112">
        <v>20131</v>
      </c>
      <c r="B169" s="113" t="s">
        <v>152</v>
      </c>
      <c r="C169" s="114">
        <f t="shared" ref="C169:G169" si="24">SUM(C170,C171,C172,C173,C174,C175)</f>
        <v>156</v>
      </c>
      <c r="D169" s="150">
        <f t="shared" si="24"/>
        <v>262</v>
      </c>
      <c r="E169" s="115">
        <f t="shared" si="18"/>
        <v>106</v>
      </c>
      <c r="F169" s="116">
        <f t="shared" si="19"/>
        <v>0.67948717948718</v>
      </c>
      <c r="G169" s="114">
        <f>SUM(G170,G171,G172,G173,G174,G175)</f>
        <v>262</v>
      </c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</row>
    <row r="170" s="95" customFormat="1" ht="15.75" customHeight="1" spans="1:17">
      <c r="A170" s="112">
        <v>2013101</v>
      </c>
      <c r="B170" s="113" t="s">
        <v>58</v>
      </c>
      <c r="C170" s="118">
        <v>156</v>
      </c>
      <c r="D170" s="151">
        <v>181</v>
      </c>
      <c r="E170" s="115">
        <f t="shared" si="18"/>
        <v>25</v>
      </c>
      <c r="F170" s="116">
        <f t="shared" si="19"/>
        <v>0.16025641025641</v>
      </c>
      <c r="G170" s="118">
        <v>181</v>
      </c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</row>
    <row r="171" s="95" customFormat="1" ht="15.75" customHeight="1" spans="1:17">
      <c r="A171" s="112">
        <v>2013102</v>
      </c>
      <c r="B171" s="113" t="s">
        <v>59</v>
      </c>
      <c r="C171" s="119"/>
      <c r="D171" s="152">
        <v>65</v>
      </c>
      <c r="E171" s="115">
        <f t="shared" si="18"/>
        <v>65</v>
      </c>
      <c r="F171" s="116" t="str">
        <f t="shared" si="19"/>
        <v/>
      </c>
      <c r="G171" s="119">
        <v>65</v>
      </c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</row>
    <row r="172" s="95" customFormat="1" ht="15.75" customHeight="1" spans="1:17">
      <c r="A172" s="112">
        <v>2013103</v>
      </c>
      <c r="B172" s="113" t="s">
        <v>60</v>
      </c>
      <c r="C172" s="119"/>
      <c r="D172" s="152"/>
      <c r="E172" s="115">
        <f t="shared" si="18"/>
        <v>0</v>
      </c>
      <c r="F172" s="116" t="str">
        <f t="shared" si="19"/>
        <v/>
      </c>
      <c r="G172" s="119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</row>
    <row r="173" s="95" customFormat="1" ht="15.75" customHeight="1" spans="1:17">
      <c r="A173" s="112">
        <v>2013105</v>
      </c>
      <c r="B173" s="113" t="s">
        <v>153</v>
      </c>
      <c r="C173" s="119"/>
      <c r="D173" s="152">
        <v>16</v>
      </c>
      <c r="E173" s="115">
        <f t="shared" si="18"/>
        <v>16</v>
      </c>
      <c r="F173" s="116" t="str">
        <f t="shared" si="19"/>
        <v/>
      </c>
      <c r="G173" s="119">
        <v>16</v>
      </c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</row>
    <row r="174" s="95" customFormat="1" ht="15.75" customHeight="1" spans="1:17">
      <c r="A174" s="112">
        <v>2013150</v>
      </c>
      <c r="B174" s="113" t="s">
        <v>67</v>
      </c>
      <c r="C174" s="119"/>
      <c r="D174" s="152"/>
      <c r="E174" s="115">
        <f t="shared" si="18"/>
        <v>0</v>
      </c>
      <c r="F174" s="116" t="str">
        <f t="shared" si="19"/>
        <v/>
      </c>
      <c r="G174" s="119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</row>
    <row r="175" s="95" customFormat="1" ht="15.75" customHeight="1" spans="1:17">
      <c r="A175" s="112">
        <v>2013199</v>
      </c>
      <c r="B175" s="113" t="s">
        <v>154</v>
      </c>
      <c r="C175" s="119"/>
      <c r="D175" s="152"/>
      <c r="E175" s="115">
        <f t="shared" si="18"/>
        <v>0</v>
      </c>
      <c r="F175" s="116" t="str">
        <f t="shared" si="19"/>
        <v/>
      </c>
      <c r="G175" s="119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</row>
    <row r="176" s="95" customFormat="1" ht="15.75" customHeight="1" spans="1:17">
      <c r="A176" s="112">
        <v>20132</v>
      </c>
      <c r="B176" s="113" t="s">
        <v>155</v>
      </c>
      <c r="C176" s="114">
        <f t="shared" ref="C176:G176" si="25">SUM(C177,C178,C179,C180,C181,C182)</f>
        <v>947</v>
      </c>
      <c r="D176" s="150">
        <f t="shared" si="25"/>
        <v>1227</v>
      </c>
      <c r="E176" s="115">
        <f t="shared" si="18"/>
        <v>280</v>
      </c>
      <c r="F176" s="116">
        <f t="shared" si="19"/>
        <v>0.295670538542767</v>
      </c>
      <c r="G176" s="114">
        <f>SUM(G177,G178,G179,G180,G181,G182)</f>
        <v>1227</v>
      </c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</row>
    <row r="177" s="95" customFormat="1" ht="15.75" customHeight="1" spans="1:17">
      <c r="A177" s="112">
        <v>2013201</v>
      </c>
      <c r="B177" s="113" t="s">
        <v>58</v>
      </c>
      <c r="C177" s="118">
        <v>233</v>
      </c>
      <c r="D177" s="151">
        <v>599</v>
      </c>
      <c r="E177" s="115">
        <f t="shared" si="18"/>
        <v>366</v>
      </c>
      <c r="F177" s="116">
        <f t="shared" si="19"/>
        <v>1.57081545064378</v>
      </c>
      <c r="G177" s="118">
        <v>599</v>
      </c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</row>
    <row r="178" s="95" customFormat="1" ht="15.75" customHeight="1" spans="1:17">
      <c r="A178" s="112">
        <v>2013202</v>
      </c>
      <c r="B178" s="113" t="s">
        <v>59</v>
      </c>
      <c r="C178" s="119">
        <v>53</v>
      </c>
      <c r="D178" s="152"/>
      <c r="E178" s="115">
        <f t="shared" si="18"/>
        <v>-53</v>
      </c>
      <c r="F178" s="116">
        <f t="shared" si="19"/>
        <v>-1</v>
      </c>
      <c r="G178" s="119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</row>
    <row r="179" s="95" customFormat="1" ht="15.75" customHeight="1" spans="1:17">
      <c r="A179" s="112">
        <v>2013203</v>
      </c>
      <c r="B179" s="113" t="s">
        <v>60</v>
      </c>
      <c r="C179" s="119"/>
      <c r="D179" s="152"/>
      <c r="E179" s="115">
        <f t="shared" si="18"/>
        <v>0</v>
      </c>
      <c r="F179" s="116" t="str">
        <f t="shared" si="19"/>
        <v/>
      </c>
      <c r="G179" s="119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</row>
    <row r="180" s="95" customFormat="1" ht="15.75" customHeight="1" spans="1:17">
      <c r="A180" s="112">
        <v>2013204</v>
      </c>
      <c r="B180" s="113" t="s">
        <v>156</v>
      </c>
      <c r="C180" s="119"/>
      <c r="D180" s="152"/>
      <c r="E180" s="115">
        <f t="shared" si="18"/>
        <v>0</v>
      </c>
      <c r="F180" s="116" t="str">
        <f t="shared" si="19"/>
        <v/>
      </c>
      <c r="G180" s="119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</row>
    <row r="181" s="95" customFormat="1" ht="15.75" customHeight="1" spans="1:17">
      <c r="A181" s="112">
        <v>2013250</v>
      </c>
      <c r="B181" s="113" t="s">
        <v>67</v>
      </c>
      <c r="C181" s="119"/>
      <c r="D181" s="152">
        <v>58</v>
      </c>
      <c r="E181" s="115">
        <f t="shared" si="18"/>
        <v>58</v>
      </c>
      <c r="F181" s="116" t="str">
        <f t="shared" si="19"/>
        <v/>
      </c>
      <c r="G181" s="119">
        <v>58</v>
      </c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</row>
    <row r="182" s="95" customFormat="1" ht="15.75" customHeight="1" spans="1:17">
      <c r="A182" s="112">
        <v>2013299</v>
      </c>
      <c r="B182" s="113" t="s">
        <v>157</v>
      </c>
      <c r="C182" s="119">
        <v>661</v>
      </c>
      <c r="D182" s="152">
        <v>570</v>
      </c>
      <c r="E182" s="115">
        <f t="shared" si="18"/>
        <v>-91</v>
      </c>
      <c r="F182" s="116">
        <f t="shared" si="19"/>
        <v>-0.13767019667171</v>
      </c>
      <c r="G182" s="119">
        <v>570</v>
      </c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</row>
    <row r="183" s="95" customFormat="1" ht="15.75" customHeight="1" spans="1:17">
      <c r="A183" s="112">
        <v>20133</v>
      </c>
      <c r="B183" s="113" t="s">
        <v>158</v>
      </c>
      <c r="C183" s="114">
        <f t="shared" ref="C183:G183" si="26">SUM(C184,C185,C186,C187,C188,C189)</f>
        <v>148</v>
      </c>
      <c r="D183" s="150">
        <f t="shared" si="26"/>
        <v>156</v>
      </c>
      <c r="E183" s="115">
        <f t="shared" si="18"/>
        <v>8</v>
      </c>
      <c r="F183" s="116">
        <f t="shared" si="19"/>
        <v>0.0540540540540541</v>
      </c>
      <c r="G183" s="114">
        <f>SUM(G184,G185,G186,G187,G188,G189)</f>
        <v>156</v>
      </c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</row>
    <row r="184" s="95" customFormat="1" ht="15.75" customHeight="1" spans="1:17">
      <c r="A184" s="112">
        <v>2013301</v>
      </c>
      <c r="B184" s="113" t="s">
        <v>58</v>
      </c>
      <c r="C184" s="118">
        <v>127</v>
      </c>
      <c r="D184" s="151">
        <v>135</v>
      </c>
      <c r="E184" s="115">
        <f t="shared" si="18"/>
        <v>8</v>
      </c>
      <c r="F184" s="116">
        <f t="shared" si="19"/>
        <v>0.062992125984252</v>
      </c>
      <c r="G184" s="118">
        <v>135</v>
      </c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</row>
    <row r="185" s="95" customFormat="1" ht="15.75" customHeight="1" spans="1:17">
      <c r="A185" s="112">
        <v>2013302</v>
      </c>
      <c r="B185" s="113" t="s">
        <v>59</v>
      </c>
      <c r="C185" s="119"/>
      <c r="D185" s="152">
        <v>20</v>
      </c>
      <c r="E185" s="115">
        <f t="shared" si="18"/>
        <v>20</v>
      </c>
      <c r="F185" s="116" t="str">
        <f t="shared" si="19"/>
        <v/>
      </c>
      <c r="G185" s="119">
        <v>20</v>
      </c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</row>
    <row r="186" s="95" customFormat="1" ht="15.75" customHeight="1" spans="1:17">
      <c r="A186" s="112">
        <v>2013303</v>
      </c>
      <c r="B186" s="113" t="s">
        <v>60</v>
      </c>
      <c r="C186" s="119"/>
      <c r="D186" s="152"/>
      <c r="E186" s="115">
        <f t="shared" si="18"/>
        <v>0</v>
      </c>
      <c r="F186" s="116" t="str">
        <f t="shared" si="19"/>
        <v/>
      </c>
      <c r="G186" s="119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</row>
    <row r="187" s="95" customFormat="1" ht="15.75" customHeight="1" spans="1:17">
      <c r="A187" s="112">
        <v>2013304</v>
      </c>
      <c r="B187" s="113" t="s">
        <v>159</v>
      </c>
      <c r="C187" s="119"/>
      <c r="D187" s="152"/>
      <c r="E187" s="115">
        <f t="shared" si="18"/>
        <v>0</v>
      </c>
      <c r="F187" s="116" t="str">
        <f t="shared" si="19"/>
        <v/>
      </c>
      <c r="G187" s="119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</row>
    <row r="188" s="95" customFormat="1" ht="15.75" customHeight="1" spans="1:17">
      <c r="A188" s="112">
        <v>2013350</v>
      </c>
      <c r="B188" s="113" t="s">
        <v>67</v>
      </c>
      <c r="C188" s="119"/>
      <c r="D188" s="152"/>
      <c r="E188" s="115">
        <f t="shared" si="18"/>
        <v>0</v>
      </c>
      <c r="F188" s="116" t="str">
        <f t="shared" si="19"/>
        <v/>
      </c>
      <c r="G188" s="119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</row>
    <row r="189" s="95" customFormat="1" ht="15.75" customHeight="1" spans="1:17">
      <c r="A189" s="112">
        <v>2013399</v>
      </c>
      <c r="B189" s="113" t="s">
        <v>160</v>
      </c>
      <c r="C189" s="119">
        <v>21</v>
      </c>
      <c r="D189" s="152">
        <v>1</v>
      </c>
      <c r="E189" s="115">
        <f t="shared" si="18"/>
        <v>-20</v>
      </c>
      <c r="F189" s="116">
        <f t="shared" si="19"/>
        <v>-0.952380952380952</v>
      </c>
      <c r="G189" s="119">
        <v>1</v>
      </c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</row>
    <row r="190" s="95" customFormat="1" ht="15.75" customHeight="1" spans="1:17">
      <c r="A190" s="112">
        <v>20134</v>
      </c>
      <c r="B190" s="113" t="s">
        <v>161</v>
      </c>
      <c r="C190" s="114">
        <f t="shared" ref="C190:G190" si="27">SUM(C191,C192,C193,C194,C195,C196,C197)</f>
        <v>77</v>
      </c>
      <c r="D190" s="150">
        <f t="shared" si="27"/>
        <v>91</v>
      </c>
      <c r="E190" s="115">
        <f t="shared" si="18"/>
        <v>14</v>
      </c>
      <c r="F190" s="116">
        <f t="shared" si="19"/>
        <v>0.181818181818182</v>
      </c>
      <c r="G190" s="114">
        <f>SUM(G191,G192,G193,G194,G195,G196,G197)</f>
        <v>91</v>
      </c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</row>
    <row r="191" s="95" customFormat="1" ht="15.75" customHeight="1" spans="1:17">
      <c r="A191" s="112">
        <v>2013401</v>
      </c>
      <c r="B191" s="113" t="s">
        <v>58</v>
      </c>
      <c r="C191" s="118">
        <v>68</v>
      </c>
      <c r="D191" s="151">
        <v>82</v>
      </c>
      <c r="E191" s="115">
        <f t="shared" si="18"/>
        <v>14</v>
      </c>
      <c r="F191" s="116">
        <f t="shared" si="19"/>
        <v>0.205882352941176</v>
      </c>
      <c r="G191" s="118">
        <v>82</v>
      </c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</row>
    <row r="192" s="95" customFormat="1" ht="15.75" customHeight="1" spans="1:17">
      <c r="A192" s="112">
        <v>2013402</v>
      </c>
      <c r="B192" s="113" t="s">
        <v>59</v>
      </c>
      <c r="C192" s="119">
        <v>8</v>
      </c>
      <c r="D192" s="152">
        <v>8</v>
      </c>
      <c r="E192" s="115">
        <f t="shared" si="18"/>
        <v>0</v>
      </c>
      <c r="F192" s="116">
        <f t="shared" si="19"/>
        <v>0</v>
      </c>
      <c r="G192" s="119">
        <v>8</v>
      </c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</row>
    <row r="193" s="95" customFormat="1" ht="15.75" customHeight="1" spans="1:17">
      <c r="A193" s="112">
        <v>2013403</v>
      </c>
      <c r="B193" s="113" t="s">
        <v>60</v>
      </c>
      <c r="C193" s="119"/>
      <c r="D193" s="152"/>
      <c r="E193" s="115">
        <f t="shared" si="18"/>
        <v>0</v>
      </c>
      <c r="F193" s="116" t="str">
        <f t="shared" si="19"/>
        <v/>
      </c>
      <c r="G193" s="119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</row>
    <row r="194" s="95" customFormat="1" ht="15.75" customHeight="1" spans="1:17">
      <c r="A194" s="112">
        <v>2013404</v>
      </c>
      <c r="B194" s="113" t="s">
        <v>162</v>
      </c>
      <c r="C194" s="119"/>
      <c r="D194" s="152"/>
      <c r="E194" s="115">
        <f t="shared" si="18"/>
        <v>0</v>
      </c>
      <c r="F194" s="116" t="str">
        <f t="shared" si="19"/>
        <v/>
      </c>
      <c r="G194" s="119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</row>
    <row r="195" s="95" customFormat="1" ht="15.75" customHeight="1" spans="1:17">
      <c r="A195" s="112">
        <v>2013405</v>
      </c>
      <c r="B195" s="113" t="s">
        <v>163</v>
      </c>
      <c r="C195" s="119">
        <v>1</v>
      </c>
      <c r="D195" s="152"/>
      <c r="E195" s="115">
        <f t="shared" si="18"/>
        <v>-1</v>
      </c>
      <c r="F195" s="116">
        <f t="shared" si="19"/>
        <v>-1</v>
      </c>
      <c r="G195" s="119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</row>
    <row r="196" s="95" customFormat="1" ht="15.75" customHeight="1" spans="1:17">
      <c r="A196" s="112">
        <v>2013450</v>
      </c>
      <c r="B196" s="113" t="s">
        <v>67</v>
      </c>
      <c r="C196" s="119"/>
      <c r="D196" s="152"/>
      <c r="E196" s="115">
        <f t="shared" si="18"/>
        <v>0</v>
      </c>
      <c r="F196" s="116" t="str">
        <f t="shared" si="19"/>
        <v/>
      </c>
      <c r="G196" s="119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</row>
    <row r="197" s="95" customFormat="1" ht="15.75" customHeight="1" spans="1:17">
      <c r="A197" s="112">
        <v>2013499</v>
      </c>
      <c r="B197" s="113" t="s">
        <v>164</v>
      </c>
      <c r="C197" s="119"/>
      <c r="D197" s="152">
        <v>1</v>
      </c>
      <c r="E197" s="115">
        <f t="shared" si="18"/>
        <v>1</v>
      </c>
      <c r="F197" s="116" t="str">
        <f t="shared" si="19"/>
        <v/>
      </c>
      <c r="G197" s="119">
        <v>1</v>
      </c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</row>
    <row r="198" s="95" customFormat="1" ht="15.75" customHeight="1" spans="1:17">
      <c r="A198" s="112">
        <v>20135</v>
      </c>
      <c r="B198" s="113" t="s">
        <v>165</v>
      </c>
      <c r="C198" s="114">
        <f t="shared" ref="C198:G198" si="28">SUM(C199,C200,C201,C202,C203)</f>
        <v>0</v>
      </c>
      <c r="D198" s="150">
        <f t="shared" si="28"/>
        <v>0</v>
      </c>
      <c r="E198" s="115">
        <f t="shared" si="18"/>
        <v>0</v>
      </c>
      <c r="F198" s="116" t="str">
        <f t="shared" si="19"/>
        <v/>
      </c>
      <c r="G198" s="114">
        <f>SUM(G199,G200,G201,G202,G203)</f>
        <v>0</v>
      </c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</row>
    <row r="199" s="95" customFormat="1" ht="15.75" customHeight="1" spans="1:17">
      <c r="A199" s="112">
        <v>2013501</v>
      </c>
      <c r="B199" s="113" t="s">
        <v>58</v>
      </c>
      <c r="C199" s="118"/>
      <c r="D199" s="151"/>
      <c r="E199" s="115">
        <f t="shared" ref="E199:E262" si="29">D199-C199</f>
        <v>0</v>
      </c>
      <c r="F199" s="116" t="str">
        <f t="shared" ref="F199:F262" si="30">IFERROR(E199/C199,"")</f>
        <v/>
      </c>
      <c r="G199" s="118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</row>
    <row r="200" s="95" customFormat="1" ht="15.75" customHeight="1" spans="1:17">
      <c r="A200" s="112">
        <v>2013502</v>
      </c>
      <c r="B200" s="113" t="s">
        <v>59</v>
      </c>
      <c r="C200" s="118"/>
      <c r="D200" s="152"/>
      <c r="E200" s="115">
        <f t="shared" si="29"/>
        <v>0</v>
      </c>
      <c r="F200" s="116" t="str">
        <f t="shared" si="30"/>
        <v/>
      </c>
      <c r="G200" s="119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</row>
    <row r="201" s="95" customFormat="1" ht="15.75" customHeight="1" spans="1:17">
      <c r="A201" s="112">
        <v>2013503</v>
      </c>
      <c r="B201" s="113" t="s">
        <v>60</v>
      </c>
      <c r="C201" s="118"/>
      <c r="D201" s="152"/>
      <c r="E201" s="115">
        <f t="shared" si="29"/>
        <v>0</v>
      </c>
      <c r="F201" s="116" t="str">
        <f t="shared" si="30"/>
        <v/>
      </c>
      <c r="G201" s="119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</row>
    <row r="202" s="95" customFormat="1" ht="15.75" customHeight="1" spans="1:17">
      <c r="A202" s="112">
        <v>2013550</v>
      </c>
      <c r="B202" s="113" t="s">
        <v>67</v>
      </c>
      <c r="C202" s="118"/>
      <c r="D202" s="152"/>
      <c r="E202" s="115">
        <f t="shared" si="29"/>
        <v>0</v>
      </c>
      <c r="F202" s="116" t="str">
        <f t="shared" si="30"/>
        <v/>
      </c>
      <c r="G202" s="119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</row>
    <row r="203" s="95" customFormat="1" ht="15.75" customHeight="1" spans="1:17">
      <c r="A203" s="112">
        <v>2013599</v>
      </c>
      <c r="B203" s="113" t="s">
        <v>166</v>
      </c>
      <c r="C203" s="118"/>
      <c r="D203" s="152"/>
      <c r="E203" s="115">
        <f t="shared" si="29"/>
        <v>0</v>
      </c>
      <c r="F203" s="116" t="str">
        <f t="shared" si="30"/>
        <v/>
      </c>
      <c r="G203" s="119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</row>
    <row r="204" s="95" customFormat="1" ht="15.75" customHeight="1" spans="1:17">
      <c r="A204" s="112">
        <v>20136</v>
      </c>
      <c r="B204" s="113" t="s">
        <v>167</v>
      </c>
      <c r="C204" s="114">
        <f t="shared" ref="C204:G204" si="31">SUM(C205,C206,C207,C208,C209)</f>
        <v>955</v>
      </c>
      <c r="D204" s="150">
        <f t="shared" si="31"/>
        <v>969</v>
      </c>
      <c r="E204" s="115">
        <f t="shared" si="29"/>
        <v>14</v>
      </c>
      <c r="F204" s="116">
        <f t="shared" si="30"/>
        <v>0.0146596858638743</v>
      </c>
      <c r="G204" s="114">
        <f>SUM(G205,G206,G207,G208,G209)</f>
        <v>969</v>
      </c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</row>
    <row r="205" s="95" customFormat="1" ht="15.75" customHeight="1" spans="1:17">
      <c r="A205" s="112">
        <v>2013601</v>
      </c>
      <c r="B205" s="113" t="s">
        <v>58</v>
      </c>
      <c r="C205" s="118">
        <v>160</v>
      </c>
      <c r="D205" s="151">
        <v>248</v>
      </c>
      <c r="E205" s="115">
        <f t="shared" si="29"/>
        <v>88</v>
      </c>
      <c r="F205" s="116">
        <f t="shared" si="30"/>
        <v>0.55</v>
      </c>
      <c r="G205" s="118">
        <v>248</v>
      </c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</row>
    <row r="206" s="95" customFormat="1" ht="15.75" customHeight="1" spans="1:17">
      <c r="A206" s="112">
        <v>2013602</v>
      </c>
      <c r="B206" s="113" t="s">
        <v>59</v>
      </c>
      <c r="C206" s="118">
        <v>193</v>
      </c>
      <c r="D206" s="151">
        <v>88</v>
      </c>
      <c r="E206" s="115">
        <f t="shared" si="29"/>
        <v>-105</v>
      </c>
      <c r="F206" s="116">
        <f t="shared" si="30"/>
        <v>-0.544041450777202</v>
      </c>
      <c r="G206" s="118">
        <v>88</v>
      </c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</row>
    <row r="207" s="95" customFormat="1" ht="15.75" customHeight="1" spans="1:17">
      <c r="A207" s="112">
        <v>2013603</v>
      </c>
      <c r="B207" s="113" t="s">
        <v>60</v>
      </c>
      <c r="C207" s="118"/>
      <c r="D207" s="151"/>
      <c r="E207" s="115">
        <f t="shared" si="29"/>
        <v>0</v>
      </c>
      <c r="F207" s="116" t="str">
        <f t="shared" si="30"/>
        <v/>
      </c>
      <c r="G207" s="118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</row>
    <row r="208" s="95" customFormat="1" ht="15.75" customHeight="1" spans="1:17">
      <c r="A208" s="112">
        <v>2013650</v>
      </c>
      <c r="B208" s="113" t="s">
        <v>67</v>
      </c>
      <c r="C208" s="118">
        <v>397</v>
      </c>
      <c r="D208" s="151">
        <v>496</v>
      </c>
      <c r="E208" s="115">
        <f t="shared" si="29"/>
        <v>99</v>
      </c>
      <c r="F208" s="116">
        <f t="shared" si="30"/>
        <v>0.249370277078086</v>
      </c>
      <c r="G208" s="118">
        <v>496</v>
      </c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</row>
    <row r="209" s="95" customFormat="1" ht="15.75" customHeight="1" spans="1:17">
      <c r="A209" s="112">
        <v>2013699</v>
      </c>
      <c r="B209" s="113" t="s">
        <v>168</v>
      </c>
      <c r="C209" s="118">
        <v>205</v>
      </c>
      <c r="D209" s="151">
        <v>137</v>
      </c>
      <c r="E209" s="115">
        <f t="shared" si="29"/>
        <v>-68</v>
      </c>
      <c r="F209" s="116">
        <f t="shared" si="30"/>
        <v>-0.331707317073171</v>
      </c>
      <c r="G209" s="118">
        <v>137</v>
      </c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</row>
    <row r="210" s="95" customFormat="1" ht="15.75" customHeight="1" spans="1:17">
      <c r="A210" s="112">
        <v>20137</v>
      </c>
      <c r="B210" s="113" t="s">
        <v>169</v>
      </c>
      <c r="C210" s="114">
        <f t="shared" ref="C210:G210" si="32">SUM(C211,C212,C213,C214,C215,C216)</f>
        <v>0</v>
      </c>
      <c r="D210" s="150">
        <f t="shared" si="32"/>
        <v>25</v>
      </c>
      <c r="E210" s="115">
        <f t="shared" si="29"/>
        <v>25</v>
      </c>
      <c r="F210" s="116" t="str">
        <f t="shared" si="30"/>
        <v/>
      </c>
      <c r="G210" s="114">
        <f>SUM(G211,G212,G213,G214,G215,G216)</f>
        <v>25</v>
      </c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</row>
    <row r="211" s="95" customFormat="1" ht="15.75" customHeight="1" spans="1:17">
      <c r="A211" s="112">
        <v>2013701</v>
      </c>
      <c r="B211" s="113" t="s">
        <v>58</v>
      </c>
      <c r="C211" s="118"/>
      <c r="D211" s="151"/>
      <c r="E211" s="115">
        <f t="shared" si="29"/>
        <v>0</v>
      </c>
      <c r="F211" s="116" t="str">
        <f t="shared" si="30"/>
        <v/>
      </c>
      <c r="G211" s="118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</row>
    <row r="212" s="95" customFormat="1" ht="15.75" customHeight="1" spans="1:17">
      <c r="A212" s="112">
        <v>2013702</v>
      </c>
      <c r="B212" s="113" t="s">
        <v>59</v>
      </c>
      <c r="C212" s="118"/>
      <c r="D212" s="152"/>
      <c r="E212" s="115">
        <f t="shared" si="29"/>
        <v>0</v>
      </c>
      <c r="F212" s="116" t="str">
        <f t="shared" si="30"/>
        <v/>
      </c>
      <c r="G212" s="119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</row>
    <row r="213" s="95" customFormat="1" ht="15.75" customHeight="1" spans="1:17">
      <c r="A213" s="112">
        <v>2013703</v>
      </c>
      <c r="B213" s="113" t="s">
        <v>60</v>
      </c>
      <c r="C213" s="118"/>
      <c r="D213" s="152"/>
      <c r="E213" s="115">
        <f t="shared" si="29"/>
        <v>0</v>
      </c>
      <c r="F213" s="116" t="str">
        <f t="shared" si="30"/>
        <v/>
      </c>
      <c r="G213" s="119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</row>
    <row r="214" s="95" customFormat="1" ht="15.75" customHeight="1" spans="1:17">
      <c r="A214" s="112">
        <v>2013704</v>
      </c>
      <c r="B214" s="113" t="s">
        <v>170</v>
      </c>
      <c r="C214" s="118"/>
      <c r="D214" s="152">
        <v>25</v>
      </c>
      <c r="E214" s="115">
        <f t="shared" si="29"/>
        <v>25</v>
      </c>
      <c r="F214" s="116" t="str">
        <f t="shared" si="30"/>
        <v/>
      </c>
      <c r="G214" s="119">
        <v>25</v>
      </c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</row>
    <row r="215" s="95" customFormat="1" ht="15.75" customHeight="1" spans="1:17">
      <c r="A215" s="112">
        <v>2013750</v>
      </c>
      <c r="B215" s="113" t="s">
        <v>67</v>
      </c>
      <c r="C215" s="118"/>
      <c r="D215" s="152"/>
      <c r="E215" s="115">
        <f t="shared" si="29"/>
        <v>0</v>
      </c>
      <c r="F215" s="116" t="str">
        <f t="shared" si="30"/>
        <v/>
      </c>
      <c r="G215" s="119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</row>
    <row r="216" s="95" customFormat="1" ht="15.75" customHeight="1" spans="1:17">
      <c r="A216" s="112">
        <v>2013799</v>
      </c>
      <c r="B216" s="113" t="s">
        <v>171</v>
      </c>
      <c r="C216" s="118"/>
      <c r="D216" s="152"/>
      <c r="E216" s="115">
        <f t="shared" si="29"/>
        <v>0</v>
      </c>
      <c r="F216" s="116" t="str">
        <f t="shared" si="30"/>
        <v/>
      </c>
      <c r="G216" s="119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</row>
    <row r="217" s="95" customFormat="1" ht="15.75" customHeight="1" spans="1:17">
      <c r="A217" s="112">
        <v>20138</v>
      </c>
      <c r="B217" s="113" t="s">
        <v>172</v>
      </c>
      <c r="C217" s="114">
        <f t="shared" ref="C217:G217" si="33">SUM(C218,C219,C220,C221,C222,C223,C224,C225,C226,C227,C228,C229,C230,C231)</f>
        <v>1325</v>
      </c>
      <c r="D217" s="150">
        <f t="shared" si="33"/>
        <v>1377</v>
      </c>
      <c r="E217" s="115">
        <f t="shared" si="29"/>
        <v>52</v>
      </c>
      <c r="F217" s="116">
        <f t="shared" si="30"/>
        <v>0.0392452830188679</v>
      </c>
      <c r="G217" s="114">
        <f>SUM(G218,G219,G220,G221,G222,G223,G224,G225,G226,G227,G228,G229,G230,G231)</f>
        <v>1377</v>
      </c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</row>
    <row r="218" s="95" customFormat="1" ht="15.75" customHeight="1" spans="1:17">
      <c r="A218" s="112">
        <v>2013801</v>
      </c>
      <c r="B218" s="113" t="s">
        <v>58</v>
      </c>
      <c r="C218" s="118">
        <v>706</v>
      </c>
      <c r="D218" s="151">
        <v>773</v>
      </c>
      <c r="E218" s="115">
        <f t="shared" si="29"/>
        <v>67</v>
      </c>
      <c r="F218" s="116">
        <f t="shared" si="30"/>
        <v>0.0949008498583569</v>
      </c>
      <c r="G218" s="118">
        <v>773</v>
      </c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</row>
    <row r="219" s="95" customFormat="1" ht="15.75" customHeight="1" spans="1:17">
      <c r="A219" s="112">
        <v>2013802</v>
      </c>
      <c r="B219" s="113" t="s">
        <v>59</v>
      </c>
      <c r="C219" s="119">
        <v>162</v>
      </c>
      <c r="D219" s="152">
        <v>187</v>
      </c>
      <c r="E219" s="115">
        <f t="shared" si="29"/>
        <v>25</v>
      </c>
      <c r="F219" s="116">
        <f t="shared" si="30"/>
        <v>0.154320987654321</v>
      </c>
      <c r="G219" s="119">
        <v>187</v>
      </c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</row>
    <row r="220" s="95" customFormat="1" ht="15.75" customHeight="1" spans="1:17">
      <c r="A220" s="112">
        <v>2013803</v>
      </c>
      <c r="B220" s="113" t="s">
        <v>60</v>
      </c>
      <c r="C220" s="119"/>
      <c r="D220" s="152"/>
      <c r="E220" s="115">
        <f t="shared" si="29"/>
        <v>0</v>
      </c>
      <c r="F220" s="116" t="str">
        <f t="shared" si="30"/>
        <v/>
      </c>
      <c r="G220" s="119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</row>
    <row r="221" s="95" customFormat="1" ht="15.75" customHeight="1" spans="1:17">
      <c r="A221" s="112">
        <v>2013804</v>
      </c>
      <c r="B221" s="113" t="s">
        <v>173</v>
      </c>
      <c r="C221" s="119"/>
      <c r="D221" s="152"/>
      <c r="E221" s="115">
        <f t="shared" si="29"/>
        <v>0</v>
      </c>
      <c r="F221" s="116" t="str">
        <f t="shared" si="30"/>
        <v/>
      </c>
      <c r="G221" s="119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</row>
    <row r="222" s="95" customFormat="1" ht="15.75" customHeight="1" spans="1:17">
      <c r="A222" s="112">
        <v>2013805</v>
      </c>
      <c r="B222" s="113" t="s">
        <v>174</v>
      </c>
      <c r="C222" s="119">
        <v>16</v>
      </c>
      <c r="D222" s="152">
        <v>53</v>
      </c>
      <c r="E222" s="115">
        <f t="shared" si="29"/>
        <v>37</v>
      </c>
      <c r="F222" s="116">
        <f t="shared" si="30"/>
        <v>2.3125</v>
      </c>
      <c r="G222" s="119">
        <v>53</v>
      </c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</row>
    <row r="223" s="95" customFormat="1" ht="15.75" customHeight="1" spans="1:17">
      <c r="A223" s="112">
        <v>2013808</v>
      </c>
      <c r="B223" s="113" t="s">
        <v>99</v>
      </c>
      <c r="C223" s="119"/>
      <c r="D223" s="152">
        <v>6</v>
      </c>
      <c r="E223" s="115">
        <f t="shared" si="29"/>
        <v>6</v>
      </c>
      <c r="F223" s="116" t="str">
        <f t="shared" si="30"/>
        <v/>
      </c>
      <c r="G223" s="119">
        <v>6</v>
      </c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</row>
    <row r="224" s="95" customFormat="1" ht="15.75" customHeight="1" spans="1:17">
      <c r="A224" s="112">
        <v>2013810</v>
      </c>
      <c r="B224" s="113" t="s">
        <v>175</v>
      </c>
      <c r="C224" s="119"/>
      <c r="D224" s="152"/>
      <c r="E224" s="115">
        <f t="shared" si="29"/>
        <v>0</v>
      </c>
      <c r="F224" s="116" t="str">
        <f t="shared" si="30"/>
        <v/>
      </c>
      <c r="G224" s="119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</row>
    <row r="225" s="95" customFormat="1" ht="15.75" customHeight="1" spans="1:17">
      <c r="A225" s="112">
        <v>2013812</v>
      </c>
      <c r="B225" s="113" t="s">
        <v>176</v>
      </c>
      <c r="C225" s="119">
        <v>8</v>
      </c>
      <c r="D225" s="152">
        <v>8</v>
      </c>
      <c r="E225" s="115">
        <f t="shared" si="29"/>
        <v>0</v>
      </c>
      <c r="F225" s="116">
        <f t="shared" si="30"/>
        <v>0</v>
      </c>
      <c r="G225" s="119">
        <v>8</v>
      </c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</row>
    <row r="226" s="95" customFormat="1" ht="15.75" customHeight="1" spans="1:17">
      <c r="A226" s="112">
        <v>2013813</v>
      </c>
      <c r="B226" s="113" t="s">
        <v>177</v>
      </c>
      <c r="C226" s="119"/>
      <c r="D226" s="152"/>
      <c r="E226" s="115">
        <f t="shared" si="29"/>
        <v>0</v>
      </c>
      <c r="F226" s="116" t="str">
        <f t="shared" si="30"/>
        <v/>
      </c>
      <c r="G226" s="119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</row>
    <row r="227" s="95" customFormat="1" ht="15.75" customHeight="1" spans="1:17">
      <c r="A227" s="112">
        <v>2013814</v>
      </c>
      <c r="B227" s="113" t="s">
        <v>178</v>
      </c>
      <c r="C227" s="119"/>
      <c r="D227" s="152"/>
      <c r="E227" s="115">
        <f t="shared" si="29"/>
        <v>0</v>
      </c>
      <c r="F227" s="116" t="str">
        <f t="shared" si="30"/>
        <v/>
      </c>
      <c r="G227" s="119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</row>
    <row r="228" s="95" customFormat="1" ht="15.75" customHeight="1" spans="1:17">
      <c r="A228" s="112">
        <v>2013815</v>
      </c>
      <c r="B228" s="113" t="s">
        <v>179</v>
      </c>
      <c r="C228" s="119">
        <v>25</v>
      </c>
      <c r="D228" s="152">
        <v>25</v>
      </c>
      <c r="E228" s="115">
        <f t="shared" si="29"/>
        <v>0</v>
      </c>
      <c r="F228" s="116">
        <f t="shared" si="30"/>
        <v>0</v>
      </c>
      <c r="G228" s="119">
        <v>25</v>
      </c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</row>
    <row r="229" s="95" customFormat="1" ht="15.75" customHeight="1" spans="1:17">
      <c r="A229" s="112">
        <v>2013816</v>
      </c>
      <c r="B229" s="113" t="s">
        <v>180</v>
      </c>
      <c r="C229" s="119">
        <v>61</v>
      </c>
      <c r="D229" s="152">
        <v>24</v>
      </c>
      <c r="E229" s="115">
        <f t="shared" si="29"/>
        <v>-37</v>
      </c>
      <c r="F229" s="116">
        <f t="shared" si="30"/>
        <v>-0.60655737704918</v>
      </c>
      <c r="G229" s="119">
        <v>24</v>
      </c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</row>
    <row r="230" s="95" customFormat="1" ht="15.75" customHeight="1" spans="1:17">
      <c r="A230" s="112">
        <v>2013850</v>
      </c>
      <c r="B230" s="113" t="s">
        <v>67</v>
      </c>
      <c r="C230" s="119">
        <v>347</v>
      </c>
      <c r="D230" s="152">
        <v>301</v>
      </c>
      <c r="E230" s="115">
        <f t="shared" si="29"/>
        <v>-46</v>
      </c>
      <c r="F230" s="116">
        <f t="shared" si="30"/>
        <v>-0.132564841498559</v>
      </c>
      <c r="G230" s="119">
        <v>301</v>
      </c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</row>
    <row r="231" s="95" customFormat="1" ht="15.75" customHeight="1" spans="1:17">
      <c r="A231" s="112">
        <v>2013899</v>
      </c>
      <c r="B231" s="113" t="s">
        <v>181</v>
      </c>
      <c r="C231" s="119"/>
      <c r="D231" s="152"/>
      <c r="E231" s="115">
        <f t="shared" si="29"/>
        <v>0</v>
      </c>
      <c r="F231" s="116" t="str">
        <f t="shared" si="30"/>
        <v/>
      </c>
      <c r="G231" s="119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</row>
    <row r="232" s="95" customFormat="1" ht="15.75" customHeight="1" spans="1:17">
      <c r="A232" s="112">
        <v>20199</v>
      </c>
      <c r="B232" s="113" t="s">
        <v>182</v>
      </c>
      <c r="C232" s="114">
        <f t="shared" ref="C232:G232" si="34">SUM(C233,C234)</f>
        <v>314</v>
      </c>
      <c r="D232" s="150">
        <f t="shared" si="34"/>
        <v>131</v>
      </c>
      <c r="E232" s="115">
        <f t="shared" si="29"/>
        <v>-183</v>
      </c>
      <c r="F232" s="116">
        <f t="shared" si="30"/>
        <v>-0.582802547770701</v>
      </c>
      <c r="G232" s="114">
        <f>SUM(G233,G234)</f>
        <v>131</v>
      </c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</row>
    <row r="233" s="95" customFormat="1" ht="15.75" customHeight="1" spans="1:17">
      <c r="A233" s="112">
        <v>2019901</v>
      </c>
      <c r="B233" s="113" t="s">
        <v>183</v>
      </c>
      <c r="C233" s="118"/>
      <c r="D233" s="151"/>
      <c r="E233" s="115">
        <f t="shared" si="29"/>
        <v>0</v>
      </c>
      <c r="F233" s="116" t="str">
        <f t="shared" si="30"/>
        <v/>
      </c>
      <c r="G233" s="118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</row>
    <row r="234" s="95" customFormat="1" ht="15.75" customHeight="1" spans="1:17">
      <c r="A234" s="112">
        <v>2019999</v>
      </c>
      <c r="B234" s="113" t="s">
        <v>184</v>
      </c>
      <c r="C234" s="118">
        <v>314</v>
      </c>
      <c r="D234" s="151">
        <v>131</v>
      </c>
      <c r="E234" s="115">
        <f t="shared" si="29"/>
        <v>-183</v>
      </c>
      <c r="F234" s="116">
        <f t="shared" si="30"/>
        <v>-0.582802547770701</v>
      </c>
      <c r="G234" s="118">
        <v>131</v>
      </c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</row>
    <row r="235" s="95" customFormat="1" ht="15.75" customHeight="1" spans="1:17">
      <c r="A235" s="112">
        <v>202</v>
      </c>
      <c r="B235" s="113" t="s">
        <v>185</v>
      </c>
      <c r="C235" s="114">
        <f t="shared" ref="C235:G235" si="35">SUM(C236,C237,C238)</f>
        <v>0</v>
      </c>
      <c r="D235" s="150">
        <f t="shared" si="35"/>
        <v>0</v>
      </c>
      <c r="E235" s="115">
        <f t="shared" si="29"/>
        <v>0</v>
      </c>
      <c r="F235" s="116" t="str">
        <f t="shared" si="30"/>
        <v/>
      </c>
      <c r="G235" s="114">
        <f>SUM(G236,G237,G238)</f>
        <v>0</v>
      </c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</row>
    <row r="236" s="95" customFormat="1" ht="15.75" customHeight="1" spans="1:17">
      <c r="A236" s="112">
        <v>20205</v>
      </c>
      <c r="B236" s="113" t="s">
        <v>186</v>
      </c>
      <c r="C236" s="118"/>
      <c r="D236" s="151"/>
      <c r="E236" s="115">
        <f t="shared" si="29"/>
        <v>0</v>
      </c>
      <c r="F236" s="116" t="str">
        <f t="shared" si="30"/>
        <v/>
      </c>
      <c r="G236" s="118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</row>
    <row r="237" s="95" customFormat="1" ht="15.75" customHeight="1" spans="1:17">
      <c r="A237" s="112">
        <v>20206</v>
      </c>
      <c r="B237" s="113" t="s">
        <v>187</v>
      </c>
      <c r="C237" s="118"/>
      <c r="D237" s="151"/>
      <c r="E237" s="115">
        <f t="shared" si="29"/>
        <v>0</v>
      </c>
      <c r="F237" s="116" t="str">
        <f t="shared" si="30"/>
        <v/>
      </c>
      <c r="G237" s="118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</row>
    <row r="238" s="95" customFormat="1" ht="15.75" customHeight="1" spans="1:17">
      <c r="A238" s="112">
        <v>20299</v>
      </c>
      <c r="B238" s="113" t="s">
        <v>188</v>
      </c>
      <c r="C238" s="118"/>
      <c r="D238" s="151"/>
      <c r="E238" s="115">
        <f t="shared" si="29"/>
        <v>0</v>
      </c>
      <c r="F238" s="116" t="str">
        <f t="shared" si="30"/>
        <v/>
      </c>
      <c r="G238" s="118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</row>
    <row r="239" s="95" customFormat="1" ht="15.75" customHeight="1" spans="1:17">
      <c r="A239" s="112">
        <v>203</v>
      </c>
      <c r="B239" s="113" t="s">
        <v>189</v>
      </c>
      <c r="C239" s="114">
        <f t="shared" ref="C239:G239" si="36">SUM(C240,C248)</f>
        <v>0</v>
      </c>
      <c r="D239" s="150">
        <f t="shared" si="36"/>
        <v>0</v>
      </c>
      <c r="E239" s="115">
        <f t="shared" si="29"/>
        <v>0</v>
      </c>
      <c r="F239" s="116" t="str">
        <f t="shared" si="30"/>
        <v/>
      </c>
      <c r="G239" s="114">
        <f>SUM(G240,G248)</f>
        <v>0</v>
      </c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</row>
    <row r="240" s="95" customFormat="1" ht="15.75" customHeight="1" spans="1:17">
      <c r="A240" s="112">
        <v>20306</v>
      </c>
      <c r="B240" s="113" t="s">
        <v>190</v>
      </c>
      <c r="C240" s="114">
        <f t="shared" ref="C240:G240" si="37">SUM(C241,C242,C243,C244,C245,C246,C247)</f>
        <v>0</v>
      </c>
      <c r="D240" s="150">
        <f t="shared" si="37"/>
        <v>0</v>
      </c>
      <c r="E240" s="115">
        <f t="shared" si="29"/>
        <v>0</v>
      </c>
      <c r="F240" s="116" t="str">
        <f t="shared" si="30"/>
        <v/>
      </c>
      <c r="G240" s="114">
        <f>SUM(G241,G242,G243,G244,G245,G246,G247)</f>
        <v>0</v>
      </c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</row>
    <row r="241" s="95" customFormat="1" ht="15.75" customHeight="1" spans="1:17">
      <c r="A241" s="112">
        <v>2030601</v>
      </c>
      <c r="B241" s="113" t="s">
        <v>191</v>
      </c>
      <c r="C241" s="118"/>
      <c r="D241" s="151"/>
      <c r="E241" s="115">
        <f t="shared" si="29"/>
        <v>0</v>
      </c>
      <c r="F241" s="116" t="str">
        <f t="shared" si="30"/>
        <v/>
      </c>
      <c r="G241" s="118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</row>
    <row r="242" s="95" customFormat="1" ht="15.75" customHeight="1" spans="1:17">
      <c r="A242" s="112">
        <v>2030602</v>
      </c>
      <c r="B242" s="113" t="s">
        <v>192</v>
      </c>
      <c r="C242" s="118"/>
      <c r="D242" s="152"/>
      <c r="E242" s="115">
        <f t="shared" si="29"/>
        <v>0</v>
      </c>
      <c r="F242" s="116" t="str">
        <f t="shared" si="30"/>
        <v/>
      </c>
      <c r="G242" s="119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</row>
    <row r="243" s="95" customFormat="1" ht="15.75" customHeight="1" spans="1:17">
      <c r="A243" s="112">
        <v>2030603</v>
      </c>
      <c r="B243" s="113" t="s">
        <v>193</v>
      </c>
      <c r="C243" s="118"/>
      <c r="D243" s="152"/>
      <c r="E243" s="115">
        <f t="shared" si="29"/>
        <v>0</v>
      </c>
      <c r="F243" s="116" t="str">
        <f t="shared" si="30"/>
        <v/>
      </c>
      <c r="G243" s="119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</row>
    <row r="244" s="95" customFormat="1" ht="15.75" customHeight="1" spans="1:17">
      <c r="A244" s="112">
        <v>2030604</v>
      </c>
      <c r="B244" s="113" t="s">
        <v>194</v>
      </c>
      <c r="C244" s="118"/>
      <c r="D244" s="152"/>
      <c r="E244" s="115">
        <f t="shared" si="29"/>
        <v>0</v>
      </c>
      <c r="F244" s="116" t="str">
        <f t="shared" si="30"/>
        <v/>
      </c>
      <c r="G244" s="119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</row>
    <row r="245" s="95" customFormat="1" ht="15.75" customHeight="1" spans="1:17">
      <c r="A245" s="112">
        <v>2030607</v>
      </c>
      <c r="B245" s="113" t="s">
        <v>195</v>
      </c>
      <c r="C245" s="118"/>
      <c r="D245" s="152"/>
      <c r="E245" s="115">
        <f t="shared" si="29"/>
        <v>0</v>
      </c>
      <c r="F245" s="116" t="str">
        <f t="shared" si="30"/>
        <v/>
      </c>
      <c r="G245" s="119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</row>
    <row r="246" s="95" customFormat="1" ht="15.75" customHeight="1" spans="1:17">
      <c r="A246" s="112">
        <v>2030608</v>
      </c>
      <c r="B246" s="113" t="s">
        <v>196</v>
      </c>
      <c r="C246" s="118"/>
      <c r="D246" s="152"/>
      <c r="E246" s="115">
        <f t="shared" si="29"/>
        <v>0</v>
      </c>
      <c r="F246" s="116" t="str">
        <f t="shared" si="30"/>
        <v/>
      </c>
      <c r="G246" s="119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</row>
    <row r="247" s="95" customFormat="1" ht="15.75" customHeight="1" spans="1:17">
      <c r="A247" s="112">
        <v>2030699</v>
      </c>
      <c r="B247" s="113" t="s">
        <v>197</v>
      </c>
      <c r="C247" s="118"/>
      <c r="D247" s="152"/>
      <c r="E247" s="115">
        <f t="shared" si="29"/>
        <v>0</v>
      </c>
      <c r="F247" s="116" t="str">
        <f t="shared" si="30"/>
        <v/>
      </c>
      <c r="G247" s="119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</row>
    <row r="248" s="95" customFormat="1" ht="15.75" customHeight="1" spans="1:17">
      <c r="A248" s="112">
        <v>20399</v>
      </c>
      <c r="B248" s="113" t="s">
        <v>198</v>
      </c>
      <c r="C248" s="118"/>
      <c r="D248" s="152"/>
      <c r="E248" s="115">
        <f t="shared" si="29"/>
        <v>0</v>
      </c>
      <c r="F248" s="116" t="str">
        <f t="shared" si="30"/>
        <v/>
      </c>
      <c r="G248" s="119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</row>
    <row r="249" s="95" customFormat="1" ht="15.75" customHeight="1" spans="1:17">
      <c r="A249" s="112">
        <v>204</v>
      </c>
      <c r="B249" s="113" t="s">
        <v>199</v>
      </c>
      <c r="C249" s="114">
        <f t="shared" ref="C249:G249" si="38">SUM(C250,C253,C264,C271,C279,C288,C302,C312,C322,C330,C336)</f>
        <v>5867</v>
      </c>
      <c r="D249" s="150">
        <f t="shared" si="38"/>
        <v>6481</v>
      </c>
      <c r="E249" s="115">
        <f t="shared" si="29"/>
        <v>614</v>
      </c>
      <c r="F249" s="116">
        <f t="shared" si="30"/>
        <v>0.104653144707687</v>
      </c>
      <c r="G249" s="114">
        <f>SUM(G250,G253,G264,G271,G279,G288,G302,G312,G322,G330,G336)</f>
        <v>6481</v>
      </c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</row>
    <row r="250" s="95" customFormat="1" ht="15.75" customHeight="1" spans="1:17">
      <c r="A250" s="112">
        <v>20401</v>
      </c>
      <c r="B250" s="113" t="s">
        <v>200</v>
      </c>
      <c r="C250" s="114">
        <f>SUM(C251,C252)</f>
        <v>12</v>
      </c>
      <c r="D250" s="150"/>
      <c r="E250" s="115">
        <f t="shared" si="29"/>
        <v>-12</v>
      </c>
      <c r="F250" s="116">
        <f t="shared" si="30"/>
        <v>-1</v>
      </c>
      <c r="G250" s="114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</row>
    <row r="251" s="95" customFormat="1" ht="15.75" customHeight="1" spans="1:17">
      <c r="A251" s="112">
        <v>2040101</v>
      </c>
      <c r="B251" s="113" t="s">
        <v>201</v>
      </c>
      <c r="C251" s="118"/>
      <c r="D251" s="151"/>
      <c r="E251" s="115">
        <f t="shared" si="29"/>
        <v>0</v>
      </c>
      <c r="F251" s="116" t="str">
        <f t="shared" si="30"/>
        <v/>
      </c>
      <c r="G251" s="118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</row>
    <row r="252" s="95" customFormat="1" ht="15.75" customHeight="1" spans="1:17">
      <c r="A252" s="112">
        <v>2040199</v>
      </c>
      <c r="B252" s="113" t="s">
        <v>202</v>
      </c>
      <c r="C252" s="118">
        <v>12</v>
      </c>
      <c r="D252" s="151"/>
      <c r="E252" s="115">
        <f t="shared" si="29"/>
        <v>-12</v>
      </c>
      <c r="F252" s="116">
        <f t="shared" si="30"/>
        <v>-1</v>
      </c>
      <c r="G252" s="118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</row>
    <row r="253" s="95" customFormat="1" ht="15.75" customHeight="1" spans="1:17">
      <c r="A253" s="112">
        <v>20402</v>
      </c>
      <c r="B253" s="113" t="s">
        <v>203</v>
      </c>
      <c r="C253" s="114">
        <f t="shared" ref="C253:G253" si="39">SUM(C254,C255,C256,C257,C258,C259,C260,C261,C262,C263)</f>
        <v>5276</v>
      </c>
      <c r="D253" s="150">
        <f t="shared" si="39"/>
        <v>5814</v>
      </c>
      <c r="E253" s="115">
        <f t="shared" si="29"/>
        <v>538</v>
      </c>
      <c r="F253" s="116">
        <f t="shared" si="30"/>
        <v>0.101971190295679</v>
      </c>
      <c r="G253" s="114">
        <f>SUM(G254,G255,G256,G257,G258,G259,G260,G261,G262,G263)</f>
        <v>5814</v>
      </c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</row>
    <row r="254" s="95" customFormat="1" ht="15.75" customHeight="1" spans="1:17">
      <c r="A254" s="112">
        <v>2040201</v>
      </c>
      <c r="B254" s="113" t="s">
        <v>58</v>
      </c>
      <c r="C254" s="118">
        <v>4353</v>
      </c>
      <c r="D254" s="151">
        <v>5184</v>
      </c>
      <c r="E254" s="115">
        <f t="shared" si="29"/>
        <v>831</v>
      </c>
      <c r="F254" s="116">
        <f t="shared" si="30"/>
        <v>0.190902825637491</v>
      </c>
      <c r="G254" s="118">
        <v>5184</v>
      </c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</row>
    <row r="255" s="95" customFormat="1" ht="15.75" customHeight="1" spans="1:17">
      <c r="A255" s="112">
        <v>2040202</v>
      </c>
      <c r="B255" s="113" t="s">
        <v>59</v>
      </c>
      <c r="C255" s="119">
        <v>356</v>
      </c>
      <c r="D255" s="152"/>
      <c r="E255" s="115">
        <f t="shared" si="29"/>
        <v>-356</v>
      </c>
      <c r="F255" s="116">
        <f t="shared" si="30"/>
        <v>-1</v>
      </c>
      <c r="G255" s="119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</row>
    <row r="256" s="95" customFormat="1" ht="15.75" customHeight="1" spans="1:17">
      <c r="A256" s="112">
        <v>2040203</v>
      </c>
      <c r="B256" s="113" t="s">
        <v>60</v>
      </c>
      <c r="C256" s="119"/>
      <c r="D256" s="152"/>
      <c r="E256" s="115">
        <f t="shared" si="29"/>
        <v>0</v>
      </c>
      <c r="F256" s="116" t="str">
        <f t="shared" si="30"/>
        <v/>
      </c>
      <c r="G256" s="119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</row>
    <row r="257" s="95" customFormat="1" ht="15.75" customHeight="1" spans="1:17">
      <c r="A257" s="112">
        <v>2040219</v>
      </c>
      <c r="B257" s="113" t="s">
        <v>99</v>
      </c>
      <c r="C257" s="119">
        <v>110</v>
      </c>
      <c r="D257" s="152">
        <v>110</v>
      </c>
      <c r="E257" s="115">
        <f t="shared" si="29"/>
        <v>0</v>
      </c>
      <c r="F257" s="116">
        <f t="shared" si="30"/>
        <v>0</v>
      </c>
      <c r="G257" s="119">
        <v>110</v>
      </c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</row>
    <row r="258" s="95" customFormat="1" ht="15.75" customHeight="1" spans="1:17">
      <c r="A258" s="112">
        <v>2040220</v>
      </c>
      <c r="B258" s="113" t="s">
        <v>204</v>
      </c>
      <c r="C258" s="119">
        <v>225</v>
      </c>
      <c r="D258" s="152">
        <v>288</v>
      </c>
      <c r="E258" s="115">
        <f t="shared" si="29"/>
        <v>63</v>
      </c>
      <c r="F258" s="116">
        <f t="shared" si="30"/>
        <v>0.28</v>
      </c>
      <c r="G258" s="119">
        <v>288</v>
      </c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</row>
    <row r="259" s="95" customFormat="1" ht="15.75" customHeight="1" spans="1:17">
      <c r="A259" s="112">
        <v>2040221</v>
      </c>
      <c r="B259" s="113" t="s">
        <v>205</v>
      </c>
      <c r="C259" s="119"/>
      <c r="D259" s="152"/>
      <c r="E259" s="115">
        <f t="shared" si="29"/>
        <v>0</v>
      </c>
      <c r="F259" s="116" t="str">
        <f t="shared" si="30"/>
        <v/>
      </c>
      <c r="G259" s="119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</row>
    <row r="260" s="95" customFormat="1" ht="15.75" customHeight="1" spans="1:17">
      <c r="A260" s="112">
        <v>2040222</v>
      </c>
      <c r="B260" s="113" t="s">
        <v>206</v>
      </c>
      <c r="C260" s="119"/>
      <c r="D260" s="152"/>
      <c r="E260" s="115">
        <f t="shared" si="29"/>
        <v>0</v>
      </c>
      <c r="F260" s="116" t="str">
        <f t="shared" si="30"/>
        <v/>
      </c>
      <c r="G260" s="119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</row>
    <row r="261" s="95" customFormat="1" ht="15.75" customHeight="1" spans="1:17">
      <c r="A261" s="112">
        <v>2040223</v>
      </c>
      <c r="B261" s="113" t="s">
        <v>207</v>
      </c>
      <c r="C261" s="119"/>
      <c r="D261" s="152"/>
      <c r="E261" s="115">
        <f t="shared" si="29"/>
        <v>0</v>
      </c>
      <c r="F261" s="116" t="str">
        <f t="shared" si="30"/>
        <v/>
      </c>
      <c r="G261" s="119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</row>
    <row r="262" s="95" customFormat="1" ht="15.75" customHeight="1" spans="1:17">
      <c r="A262" s="112">
        <v>2040250</v>
      </c>
      <c r="B262" s="113" t="s">
        <v>67</v>
      </c>
      <c r="C262" s="119"/>
      <c r="D262" s="152"/>
      <c r="E262" s="115">
        <f t="shared" si="29"/>
        <v>0</v>
      </c>
      <c r="F262" s="116" t="str">
        <f t="shared" si="30"/>
        <v/>
      </c>
      <c r="G262" s="119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</row>
    <row r="263" s="95" customFormat="1" ht="15.75" customHeight="1" spans="1:17">
      <c r="A263" s="112">
        <v>2040299</v>
      </c>
      <c r="B263" s="113" t="s">
        <v>208</v>
      </c>
      <c r="C263" s="119">
        <v>232</v>
      </c>
      <c r="D263" s="152">
        <v>232</v>
      </c>
      <c r="E263" s="115">
        <f t="shared" ref="E263:E326" si="40">D263-C263</f>
        <v>0</v>
      </c>
      <c r="F263" s="116">
        <f t="shared" ref="F263:F326" si="41">IFERROR(E263/C263,"")</f>
        <v>0</v>
      </c>
      <c r="G263" s="119">
        <v>232</v>
      </c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</row>
    <row r="264" s="95" customFormat="1" ht="15.75" customHeight="1" spans="1:17">
      <c r="A264" s="112">
        <v>20403</v>
      </c>
      <c r="B264" s="113" t="s">
        <v>209</v>
      </c>
      <c r="C264" s="114">
        <f t="shared" ref="C264:G264" si="42">SUM(C265,C266,C267,C268,C269,C270)</f>
        <v>0</v>
      </c>
      <c r="D264" s="150">
        <f t="shared" si="42"/>
        <v>0</v>
      </c>
      <c r="E264" s="115">
        <f t="shared" si="40"/>
        <v>0</v>
      </c>
      <c r="F264" s="116" t="str">
        <f t="shared" si="41"/>
        <v/>
      </c>
      <c r="G264" s="114">
        <f>SUM(G265,G266,G267,G268,G269,G270)</f>
        <v>0</v>
      </c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</row>
    <row r="265" s="95" customFormat="1" ht="15.75" customHeight="1" spans="1:17">
      <c r="A265" s="112">
        <v>2040301</v>
      </c>
      <c r="B265" s="113" t="s">
        <v>58</v>
      </c>
      <c r="C265" s="118"/>
      <c r="D265" s="151"/>
      <c r="E265" s="115">
        <f t="shared" si="40"/>
        <v>0</v>
      </c>
      <c r="F265" s="116" t="str">
        <f t="shared" si="41"/>
        <v/>
      </c>
      <c r="G265" s="118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</row>
    <row r="266" s="95" customFormat="1" ht="15.75" customHeight="1" spans="1:17">
      <c r="A266" s="112">
        <v>2040302</v>
      </c>
      <c r="B266" s="113" t="s">
        <v>59</v>
      </c>
      <c r="C266" s="118"/>
      <c r="D266" s="152"/>
      <c r="E266" s="115">
        <f t="shared" si="40"/>
        <v>0</v>
      </c>
      <c r="F266" s="116" t="str">
        <f t="shared" si="41"/>
        <v/>
      </c>
      <c r="G266" s="119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</row>
    <row r="267" s="95" customFormat="1" ht="15.75" customHeight="1" spans="1:17">
      <c r="A267" s="112">
        <v>2040303</v>
      </c>
      <c r="B267" s="113" t="s">
        <v>60</v>
      </c>
      <c r="C267" s="118"/>
      <c r="D267" s="152"/>
      <c r="E267" s="115">
        <f t="shared" si="40"/>
        <v>0</v>
      </c>
      <c r="F267" s="116" t="str">
        <f t="shared" si="41"/>
        <v/>
      </c>
      <c r="G267" s="119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</row>
    <row r="268" s="95" customFormat="1" ht="15.75" customHeight="1" spans="1:17">
      <c r="A268" s="112">
        <v>2040304</v>
      </c>
      <c r="B268" s="113" t="s">
        <v>210</v>
      </c>
      <c r="C268" s="118"/>
      <c r="D268" s="152"/>
      <c r="E268" s="115">
        <f t="shared" si="40"/>
        <v>0</v>
      </c>
      <c r="F268" s="116" t="str">
        <f t="shared" si="41"/>
        <v/>
      </c>
      <c r="G268" s="119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</row>
    <row r="269" s="95" customFormat="1" ht="15.75" customHeight="1" spans="1:17">
      <c r="A269" s="112">
        <v>2040350</v>
      </c>
      <c r="B269" s="113" t="s">
        <v>67</v>
      </c>
      <c r="C269" s="118"/>
      <c r="D269" s="152"/>
      <c r="E269" s="115">
        <f t="shared" si="40"/>
        <v>0</v>
      </c>
      <c r="F269" s="116" t="str">
        <f t="shared" si="41"/>
        <v/>
      </c>
      <c r="G269" s="119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</row>
    <row r="270" s="95" customFormat="1" ht="15.75" customHeight="1" spans="1:17">
      <c r="A270" s="112">
        <v>2040399</v>
      </c>
      <c r="B270" s="113" t="s">
        <v>211</v>
      </c>
      <c r="C270" s="118"/>
      <c r="D270" s="152"/>
      <c r="E270" s="115">
        <f t="shared" si="40"/>
        <v>0</v>
      </c>
      <c r="F270" s="116" t="str">
        <f t="shared" si="41"/>
        <v/>
      </c>
      <c r="G270" s="119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</row>
    <row r="271" s="95" customFormat="1" ht="15.75" customHeight="1" spans="1:17">
      <c r="A271" s="112">
        <v>20404</v>
      </c>
      <c r="B271" s="113" t="s">
        <v>212</v>
      </c>
      <c r="C271" s="114">
        <f t="shared" ref="C271:G271" si="43">SUM(C272,C273,C274,C275,C276,C277,C278)</f>
        <v>0</v>
      </c>
      <c r="D271" s="150">
        <f t="shared" si="43"/>
        <v>0</v>
      </c>
      <c r="E271" s="115">
        <f t="shared" si="40"/>
        <v>0</v>
      </c>
      <c r="F271" s="116" t="str">
        <f t="shared" si="41"/>
        <v/>
      </c>
      <c r="G271" s="114">
        <f>SUM(G272,G273,G274,G275,G276,G277,G278)</f>
        <v>0</v>
      </c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</row>
    <row r="272" s="95" customFormat="1" ht="15.75" customHeight="1" spans="1:17">
      <c r="A272" s="112">
        <v>2040401</v>
      </c>
      <c r="B272" s="113" t="s">
        <v>58</v>
      </c>
      <c r="C272" s="118"/>
      <c r="D272" s="151"/>
      <c r="E272" s="115">
        <f t="shared" si="40"/>
        <v>0</v>
      </c>
      <c r="F272" s="116" t="str">
        <f t="shared" si="41"/>
        <v/>
      </c>
      <c r="G272" s="118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</row>
    <row r="273" s="95" customFormat="1" ht="15.75" customHeight="1" spans="1:17">
      <c r="A273" s="112">
        <v>2040402</v>
      </c>
      <c r="B273" s="113" t="s">
        <v>59</v>
      </c>
      <c r="C273" s="118"/>
      <c r="D273" s="152"/>
      <c r="E273" s="115">
        <f t="shared" si="40"/>
        <v>0</v>
      </c>
      <c r="F273" s="116" t="str">
        <f t="shared" si="41"/>
        <v/>
      </c>
      <c r="G273" s="119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</row>
    <row r="274" s="95" customFormat="1" ht="15.75" customHeight="1" spans="1:17">
      <c r="A274" s="112">
        <v>2040403</v>
      </c>
      <c r="B274" s="113" t="s">
        <v>60</v>
      </c>
      <c r="C274" s="118"/>
      <c r="D274" s="152"/>
      <c r="E274" s="115">
        <f t="shared" si="40"/>
        <v>0</v>
      </c>
      <c r="F274" s="116" t="str">
        <f t="shared" si="41"/>
        <v/>
      </c>
      <c r="G274" s="119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</row>
    <row r="275" s="95" customFormat="1" ht="15.75" customHeight="1" spans="1:17">
      <c r="A275" s="112">
        <v>2040409</v>
      </c>
      <c r="B275" s="113" t="s">
        <v>213</v>
      </c>
      <c r="C275" s="118"/>
      <c r="D275" s="152"/>
      <c r="E275" s="115">
        <f t="shared" si="40"/>
        <v>0</v>
      </c>
      <c r="F275" s="116" t="str">
        <f t="shared" si="41"/>
        <v/>
      </c>
      <c r="G275" s="119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</row>
    <row r="276" s="95" customFormat="1" ht="15.75" customHeight="1" spans="1:17">
      <c r="A276" s="112">
        <v>2040410</v>
      </c>
      <c r="B276" s="113" t="s">
        <v>214</v>
      </c>
      <c r="C276" s="118"/>
      <c r="D276" s="152"/>
      <c r="E276" s="115">
        <f t="shared" si="40"/>
        <v>0</v>
      </c>
      <c r="F276" s="116" t="str">
        <f t="shared" si="41"/>
        <v/>
      </c>
      <c r="G276" s="119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</row>
    <row r="277" s="95" customFormat="1" ht="15.75" customHeight="1" spans="1:17">
      <c r="A277" s="112">
        <v>2040450</v>
      </c>
      <c r="B277" s="113" t="s">
        <v>67</v>
      </c>
      <c r="C277" s="118"/>
      <c r="D277" s="152"/>
      <c r="E277" s="115">
        <f t="shared" si="40"/>
        <v>0</v>
      </c>
      <c r="F277" s="116" t="str">
        <f t="shared" si="41"/>
        <v/>
      </c>
      <c r="G277" s="119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</row>
    <row r="278" s="95" customFormat="1" ht="15.75" customHeight="1" spans="1:17">
      <c r="A278" s="112">
        <v>2040499</v>
      </c>
      <c r="B278" s="113" t="s">
        <v>215</v>
      </c>
      <c r="C278" s="118"/>
      <c r="D278" s="152"/>
      <c r="E278" s="115">
        <f t="shared" si="40"/>
        <v>0</v>
      </c>
      <c r="F278" s="116" t="str">
        <f t="shared" si="41"/>
        <v/>
      </c>
      <c r="G278" s="119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</row>
    <row r="279" s="95" customFormat="1" ht="15.75" customHeight="1" spans="1:17">
      <c r="A279" s="112">
        <v>20405</v>
      </c>
      <c r="B279" s="113" t="s">
        <v>216</v>
      </c>
      <c r="C279" s="114">
        <f t="shared" ref="C279:G279" si="44">SUM(C280,C281,C282,C283,C284,C285,C286,C287)</f>
        <v>0</v>
      </c>
      <c r="D279" s="150">
        <f t="shared" si="44"/>
        <v>0</v>
      </c>
      <c r="E279" s="115">
        <f t="shared" si="40"/>
        <v>0</v>
      </c>
      <c r="F279" s="116" t="str">
        <f t="shared" si="41"/>
        <v/>
      </c>
      <c r="G279" s="114">
        <f>SUM(G280,G281,G282,G283,G284,G285,G286,G287)</f>
        <v>0</v>
      </c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</row>
    <row r="280" s="95" customFormat="1" ht="15.75" customHeight="1" spans="1:17">
      <c r="A280" s="112">
        <v>2040501</v>
      </c>
      <c r="B280" s="113" t="s">
        <v>58</v>
      </c>
      <c r="C280" s="118"/>
      <c r="D280" s="151"/>
      <c r="E280" s="115">
        <f t="shared" si="40"/>
        <v>0</v>
      </c>
      <c r="F280" s="116" t="str">
        <f t="shared" si="41"/>
        <v/>
      </c>
      <c r="G280" s="118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</row>
    <row r="281" s="95" customFormat="1" ht="15.75" customHeight="1" spans="1:17">
      <c r="A281" s="112">
        <v>2040502</v>
      </c>
      <c r="B281" s="113" t="s">
        <v>59</v>
      </c>
      <c r="C281" s="118"/>
      <c r="D281" s="152"/>
      <c r="E281" s="115">
        <f t="shared" si="40"/>
        <v>0</v>
      </c>
      <c r="F281" s="116" t="str">
        <f t="shared" si="41"/>
        <v/>
      </c>
      <c r="G281" s="119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</row>
    <row r="282" s="95" customFormat="1" ht="15.75" customHeight="1" spans="1:17">
      <c r="A282" s="112">
        <v>2040503</v>
      </c>
      <c r="B282" s="113" t="s">
        <v>60</v>
      </c>
      <c r="C282" s="118"/>
      <c r="D282" s="152"/>
      <c r="E282" s="115">
        <f t="shared" si="40"/>
        <v>0</v>
      </c>
      <c r="F282" s="116" t="str">
        <f t="shared" si="41"/>
        <v/>
      </c>
      <c r="G282" s="119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</row>
    <row r="283" s="95" customFormat="1" ht="15.75" customHeight="1" spans="1:17">
      <c r="A283" s="112">
        <v>2040504</v>
      </c>
      <c r="B283" s="113" t="s">
        <v>217</v>
      </c>
      <c r="C283" s="118"/>
      <c r="D283" s="152"/>
      <c r="E283" s="115">
        <f t="shared" si="40"/>
        <v>0</v>
      </c>
      <c r="F283" s="116" t="str">
        <f t="shared" si="41"/>
        <v/>
      </c>
      <c r="G283" s="119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</row>
    <row r="284" s="95" customFormat="1" ht="15.75" customHeight="1" spans="1:17">
      <c r="A284" s="112">
        <v>2040505</v>
      </c>
      <c r="B284" s="113" t="s">
        <v>218</v>
      </c>
      <c r="C284" s="118"/>
      <c r="D284" s="152"/>
      <c r="E284" s="115">
        <f t="shared" si="40"/>
        <v>0</v>
      </c>
      <c r="F284" s="116" t="str">
        <f t="shared" si="41"/>
        <v/>
      </c>
      <c r="G284" s="119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</row>
    <row r="285" s="95" customFormat="1" ht="15.75" customHeight="1" spans="1:17">
      <c r="A285" s="112">
        <v>2040506</v>
      </c>
      <c r="B285" s="113" t="s">
        <v>219</v>
      </c>
      <c r="C285" s="118"/>
      <c r="D285" s="152"/>
      <c r="E285" s="115">
        <f t="shared" si="40"/>
        <v>0</v>
      </c>
      <c r="F285" s="116" t="str">
        <f t="shared" si="41"/>
        <v/>
      </c>
      <c r="G285" s="119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</row>
    <row r="286" s="95" customFormat="1" ht="15.75" customHeight="1" spans="1:17">
      <c r="A286" s="112">
        <v>2040550</v>
      </c>
      <c r="B286" s="113" t="s">
        <v>67</v>
      </c>
      <c r="C286" s="118"/>
      <c r="D286" s="152"/>
      <c r="E286" s="115">
        <f t="shared" si="40"/>
        <v>0</v>
      </c>
      <c r="F286" s="116" t="str">
        <f t="shared" si="41"/>
        <v/>
      </c>
      <c r="G286" s="119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</row>
    <row r="287" s="95" customFormat="1" ht="15.75" customHeight="1" spans="1:17">
      <c r="A287" s="112">
        <v>2040599</v>
      </c>
      <c r="B287" s="113" t="s">
        <v>220</v>
      </c>
      <c r="C287" s="118"/>
      <c r="D287" s="152"/>
      <c r="E287" s="115">
        <f t="shared" si="40"/>
        <v>0</v>
      </c>
      <c r="F287" s="116" t="str">
        <f t="shared" si="41"/>
        <v/>
      </c>
      <c r="G287" s="119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</row>
    <row r="288" s="95" customFormat="1" ht="15.75" customHeight="1" spans="1:17">
      <c r="A288" s="112">
        <v>20406</v>
      </c>
      <c r="B288" s="113" t="s">
        <v>221</v>
      </c>
      <c r="C288" s="114">
        <f t="shared" ref="C288:G288" si="45">SUM(C289,C290,C291,C292,C293,C294,C295,C296,C297,C298,C299,C300,C301)</f>
        <v>579</v>
      </c>
      <c r="D288" s="150">
        <f t="shared" si="45"/>
        <v>667</v>
      </c>
      <c r="E288" s="115">
        <f t="shared" si="40"/>
        <v>88</v>
      </c>
      <c r="F288" s="116">
        <f t="shared" si="41"/>
        <v>0.151986183074266</v>
      </c>
      <c r="G288" s="114">
        <f>SUM(G289,G290,G291,G292,G293,G294,G295,G296,G297,G298,G299,G300,G301)</f>
        <v>667</v>
      </c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</row>
    <row r="289" s="95" customFormat="1" ht="15.75" customHeight="1" spans="1:17">
      <c r="A289" s="112">
        <v>2040601</v>
      </c>
      <c r="B289" s="113" t="s">
        <v>58</v>
      </c>
      <c r="C289" s="118">
        <v>517</v>
      </c>
      <c r="D289" s="151">
        <v>593</v>
      </c>
      <c r="E289" s="115">
        <f t="shared" si="40"/>
        <v>76</v>
      </c>
      <c r="F289" s="116">
        <f t="shared" si="41"/>
        <v>0.147001934235977</v>
      </c>
      <c r="G289" s="118">
        <v>593</v>
      </c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</row>
    <row r="290" s="95" customFormat="1" ht="15.75" customHeight="1" spans="1:17">
      <c r="A290" s="112">
        <v>2040602</v>
      </c>
      <c r="B290" s="113" t="s">
        <v>59</v>
      </c>
      <c r="C290" s="119"/>
      <c r="D290" s="152"/>
      <c r="E290" s="115">
        <f t="shared" si="40"/>
        <v>0</v>
      </c>
      <c r="F290" s="116" t="str">
        <f t="shared" si="41"/>
        <v/>
      </c>
      <c r="G290" s="119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</row>
    <row r="291" s="95" customFormat="1" ht="15.75" customHeight="1" spans="1:17">
      <c r="A291" s="112">
        <v>2040603</v>
      </c>
      <c r="B291" s="113" t="s">
        <v>60</v>
      </c>
      <c r="C291" s="119"/>
      <c r="D291" s="152"/>
      <c r="E291" s="115">
        <f t="shared" si="40"/>
        <v>0</v>
      </c>
      <c r="F291" s="116" t="str">
        <f t="shared" si="41"/>
        <v/>
      </c>
      <c r="G291" s="119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</row>
    <row r="292" s="95" customFormat="1" ht="15.75" customHeight="1" spans="1:17">
      <c r="A292" s="112">
        <v>2040604</v>
      </c>
      <c r="B292" s="113" t="s">
        <v>222</v>
      </c>
      <c r="C292" s="119">
        <v>27</v>
      </c>
      <c r="D292" s="152">
        <v>30</v>
      </c>
      <c r="E292" s="115">
        <f t="shared" si="40"/>
        <v>3</v>
      </c>
      <c r="F292" s="116">
        <f t="shared" si="41"/>
        <v>0.111111111111111</v>
      </c>
      <c r="G292" s="119">
        <v>30</v>
      </c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</row>
    <row r="293" s="95" customFormat="1" ht="15.75" customHeight="1" spans="1:17">
      <c r="A293" s="112">
        <v>2040605</v>
      </c>
      <c r="B293" s="113" t="s">
        <v>223</v>
      </c>
      <c r="C293" s="119">
        <v>13</v>
      </c>
      <c r="D293" s="152">
        <v>16</v>
      </c>
      <c r="E293" s="115">
        <f t="shared" si="40"/>
        <v>3</v>
      </c>
      <c r="F293" s="116">
        <f t="shared" si="41"/>
        <v>0.230769230769231</v>
      </c>
      <c r="G293" s="119">
        <v>16</v>
      </c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</row>
    <row r="294" s="95" customFormat="1" ht="15.75" customHeight="1" spans="1:17">
      <c r="A294" s="112">
        <v>2040606</v>
      </c>
      <c r="B294" s="113" t="s">
        <v>224</v>
      </c>
      <c r="C294" s="119"/>
      <c r="D294" s="152"/>
      <c r="E294" s="115">
        <f t="shared" si="40"/>
        <v>0</v>
      </c>
      <c r="F294" s="116" t="str">
        <f t="shared" si="41"/>
        <v/>
      </c>
      <c r="G294" s="119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</row>
    <row r="295" s="95" customFormat="1" ht="15.75" customHeight="1" spans="1:17">
      <c r="A295" s="112">
        <v>2040607</v>
      </c>
      <c r="B295" s="113" t="s">
        <v>225</v>
      </c>
      <c r="C295" s="119">
        <v>6</v>
      </c>
      <c r="D295" s="152">
        <v>12</v>
      </c>
      <c r="E295" s="115">
        <f t="shared" si="40"/>
        <v>6</v>
      </c>
      <c r="F295" s="116">
        <f t="shared" si="41"/>
        <v>1</v>
      </c>
      <c r="G295" s="119">
        <v>12</v>
      </c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</row>
    <row r="296" s="95" customFormat="1" ht="15.75" customHeight="1" spans="1:17">
      <c r="A296" s="112">
        <v>2040608</v>
      </c>
      <c r="B296" s="113" t="s">
        <v>226</v>
      </c>
      <c r="C296" s="119"/>
      <c r="D296" s="152"/>
      <c r="E296" s="115">
        <f t="shared" si="40"/>
        <v>0</v>
      </c>
      <c r="F296" s="116" t="str">
        <f t="shared" si="41"/>
        <v/>
      </c>
      <c r="G296" s="119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</row>
    <row r="297" s="95" customFormat="1" ht="15.75" customHeight="1" spans="1:17">
      <c r="A297" s="112">
        <v>2040610</v>
      </c>
      <c r="B297" s="113" t="s">
        <v>227</v>
      </c>
      <c r="C297" s="119">
        <v>10</v>
      </c>
      <c r="D297" s="152">
        <v>10</v>
      </c>
      <c r="E297" s="115">
        <f t="shared" si="40"/>
        <v>0</v>
      </c>
      <c r="F297" s="116">
        <f t="shared" si="41"/>
        <v>0</v>
      </c>
      <c r="G297" s="119">
        <v>10</v>
      </c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</row>
    <row r="298" s="95" customFormat="1" ht="15.75" customHeight="1" spans="1:17">
      <c r="A298" s="112">
        <v>2040612</v>
      </c>
      <c r="B298" s="113" t="s">
        <v>228</v>
      </c>
      <c r="C298" s="119">
        <v>6</v>
      </c>
      <c r="D298" s="152">
        <v>6</v>
      </c>
      <c r="E298" s="115">
        <f t="shared" si="40"/>
        <v>0</v>
      </c>
      <c r="F298" s="116">
        <f t="shared" si="41"/>
        <v>0</v>
      </c>
      <c r="G298" s="119">
        <v>6</v>
      </c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</row>
    <row r="299" s="95" customFormat="1" ht="15.75" customHeight="1" spans="1:17">
      <c r="A299" s="112">
        <v>2040613</v>
      </c>
      <c r="B299" s="113" t="s">
        <v>99</v>
      </c>
      <c r="C299" s="119"/>
      <c r="D299" s="152"/>
      <c r="E299" s="115">
        <f t="shared" si="40"/>
        <v>0</v>
      </c>
      <c r="F299" s="116" t="str">
        <f t="shared" si="41"/>
        <v/>
      </c>
      <c r="G299" s="119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</row>
    <row r="300" s="95" customFormat="1" ht="15.75" customHeight="1" spans="1:17">
      <c r="A300" s="112">
        <v>2040650</v>
      </c>
      <c r="B300" s="113" t="s">
        <v>67</v>
      </c>
      <c r="C300" s="119"/>
      <c r="D300" s="152"/>
      <c r="E300" s="115">
        <f t="shared" si="40"/>
        <v>0</v>
      </c>
      <c r="F300" s="116" t="str">
        <f t="shared" si="41"/>
        <v/>
      </c>
      <c r="G300" s="119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</row>
    <row r="301" s="95" customFormat="1" ht="15.75" customHeight="1" spans="1:17">
      <c r="A301" s="112">
        <v>2040699</v>
      </c>
      <c r="B301" s="113" t="s">
        <v>229</v>
      </c>
      <c r="C301" s="119"/>
      <c r="D301" s="152"/>
      <c r="E301" s="115">
        <f t="shared" si="40"/>
        <v>0</v>
      </c>
      <c r="F301" s="116" t="str">
        <f t="shared" si="41"/>
        <v/>
      </c>
      <c r="G301" s="119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</row>
    <row r="302" s="95" customFormat="1" ht="15.75" customHeight="1" spans="1:17">
      <c r="A302" s="112">
        <v>20407</v>
      </c>
      <c r="B302" s="113" t="s">
        <v>230</v>
      </c>
      <c r="C302" s="114">
        <f t="shared" ref="C302:G302" si="46">SUM(C303,C304,C305,C306,C307,C308,C309,C310,C311)</f>
        <v>0</v>
      </c>
      <c r="D302" s="150">
        <f t="shared" si="46"/>
        <v>0</v>
      </c>
      <c r="E302" s="115">
        <f t="shared" si="40"/>
        <v>0</v>
      </c>
      <c r="F302" s="116" t="str">
        <f t="shared" si="41"/>
        <v/>
      </c>
      <c r="G302" s="114">
        <f>SUM(G303,G304,G305,G306,G307,G308,G309,G310,G311)</f>
        <v>0</v>
      </c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</row>
    <row r="303" s="95" customFormat="1" ht="15.75" customHeight="1" spans="1:17">
      <c r="A303" s="112">
        <v>2040701</v>
      </c>
      <c r="B303" s="113" t="s">
        <v>58</v>
      </c>
      <c r="C303" s="118"/>
      <c r="D303" s="151"/>
      <c r="E303" s="115">
        <f t="shared" si="40"/>
        <v>0</v>
      </c>
      <c r="F303" s="116" t="str">
        <f t="shared" si="41"/>
        <v/>
      </c>
      <c r="G303" s="118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</row>
    <row r="304" s="95" customFormat="1" ht="15.75" customHeight="1" spans="1:17">
      <c r="A304" s="112">
        <v>2040702</v>
      </c>
      <c r="B304" s="113" t="s">
        <v>59</v>
      </c>
      <c r="C304" s="118"/>
      <c r="D304" s="152"/>
      <c r="E304" s="115">
        <f t="shared" si="40"/>
        <v>0</v>
      </c>
      <c r="F304" s="116" t="str">
        <f t="shared" si="41"/>
        <v/>
      </c>
      <c r="G304" s="119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</row>
    <row r="305" s="95" customFormat="1" ht="15.75" customHeight="1" spans="1:17">
      <c r="A305" s="112">
        <v>2040703</v>
      </c>
      <c r="B305" s="113" t="s">
        <v>60</v>
      </c>
      <c r="C305" s="118"/>
      <c r="D305" s="152"/>
      <c r="E305" s="115">
        <f t="shared" si="40"/>
        <v>0</v>
      </c>
      <c r="F305" s="116" t="str">
        <f t="shared" si="41"/>
        <v/>
      </c>
      <c r="G305" s="119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</row>
    <row r="306" s="95" customFormat="1" ht="15.75" customHeight="1" spans="1:17">
      <c r="A306" s="112">
        <v>2040704</v>
      </c>
      <c r="B306" s="113" t="s">
        <v>231</v>
      </c>
      <c r="C306" s="118"/>
      <c r="D306" s="152"/>
      <c r="E306" s="115">
        <f t="shared" si="40"/>
        <v>0</v>
      </c>
      <c r="F306" s="116" t="str">
        <f t="shared" si="41"/>
        <v/>
      </c>
      <c r="G306" s="119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</row>
    <row r="307" s="95" customFormat="1" ht="15.75" customHeight="1" spans="1:17">
      <c r="A307" s="112">
        <v>2040705</v>
      </c>
      <c r="B307" s="113" t="s">
        <v>232</v>
      </c>
      <c r="C307" s="118"/>
      <c r="D307" s="152"/>
      <c r="E307" s="115">
        <f t="shared" si="40"/>
        <v>0</v>
      </c>
      <c r="F307" s="116" t="str">
        <f t="shared" si="41"/>
        <v/>
      </c>
      <c r="G307" s="119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</row>
    <row r="308" s="95" customFormat="1" ht="15.75" customHeight="1" spans="1:17">
      <c r="A308" s="112">
        <v>2040706</v>
      </c>
      <c r="B308" s="113" t="s">
        <v>233</v>
      </c>
      <c r="C308" s="118"/>
      <c r="D308" s="152"/>
      <c r="E308" s="115">
        <f t="shared" si="40"/>
        <v>0</v>
      </c>
      <c r="F308" s="116" t="str">
        <f t="shared" si="41"/>
        <v/>
      </c>
      <c r="G308" s="119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</row>
    <row r="309" s="95" customFormat="1" ht="15.75" customHeight="1" spans="1:17">
      <c r="A309" s="112">
        <v>2040707</v>
      </c>
      <c r="B309" s="113" t="s">
        <v>99</v>
      </c>
      <c r="C309" s="118"/>
      <c r="D309" s="152"/>
      <c r="E309" s="115">
        <f t="shared" si="40"/>
        <v>0</v>
      </c>
      <c r="F309" s="116" t="str">
        <f t="shared" si="41"/>
        <v/>
      </c>
      <c r="G309" s="119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</row>
    <row r="310" s="95" customFormat="1" ht="15.75" customHeight="1" spans="1:17">
      <c r="A310" s="112">
        <v>2040750</v>
      </c>
      <c r="B310" s="113" t="s">
        <v>67</v>
      </c>
      <c r="C310" s="118"/>
      <c r="D310" s="152"/>
      <c r="E310" s="115">
        <f t="shared" si="40"/>
        <v>0</v>
      </c>
      <c r="F310" s="116" t="str">
        <f t="shared" si="41"/>
        <v/>
      </c>
      <c r="G310" s="119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</row>
    <row r="311" s="95" customFormat="1" ht="15.75" customHeight="1" spans="1:17">
      <c r="A311" s="112">
        <v>2040799</v>
      </c>
      <c r="B311" s="113" t="s">
        <v>234</v>
      </c>
      <c r="C311" s="118"/>
      <c r="D311" s="152"/>
      <c r="E311" s="115">
        <f t="shared" si="40"/>
        <v>0</v>
      </c>
      <c r="F311" s="116" t="str">
        <f t="shared" si="41"/>
        <v/>
      </c>
      <c r="G311" s="119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</row>
    <row r="312" s="95" customFormat="1" ht="15.75" customHeight="1" spans="1:17">
      <c r="A312" s="112">
        <v>20408</v>
      </c>
      <c r="B312" s="113" t="s">
        <v>235</v>
      </c>
      <c r="C312" s="114">
        <f t="shared" ref="C312:G312" si="47">SUM(C313,C314,C315,C316,C317,C318,C319,C320,C321)</f>
        <v>0</v>
      </c>
      <c r="D312" s="150">
        <f t="shared" si="47"/>
        <v>0</v>
      </c>
      <c r="E312" s="115">
        <f t="shared" si="40"/>
        <v>0</v>
      </c>
      <c r="F312" s="116" t="str">
        <f t="shared" si="41"/>
        <v/>
      </c>
      <c r="G312" s="114">
        <f>SUM(G313,G314,G315,G316,G317,G318,G319,G320,G321)</f>
        <v>0</v>
      </c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</row>
    <row r="313" s="95" customFormat="1" ht="15.75" customHeight="1" spans="1:17">
      <c r="A313" s="112">
        <v>2040801</v>
      </c>
      <c r="B313" s="113" t="s">
        <v>58</v>
      </c>
      <c r="C313" s="118"/>
      <c r="D313" s="151"/>
      <c r="E313" s="115">
        <f t="shared" si="40"/>
        <v>0</v>
      </c>
      <c r="F313" s="116" t="str">
        <f t="shared" si="41"/>
        <v/>
      </c>
      <c r="G313" s="118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</row>
    <row r="314" s="95" customFormat="1" ht="15.75" customHeight="1" spans="1:17">
      <c r="A314" s="112">
        <v>2040802</v>
      </c>
      <c r="B314" s="113" t="s">
        <v>59</v>
      </c>
      <c r="C314" s="118"/>
      <c r="D314" s="152"/>
      <c r="E314" s="115">
        <f t="shared" si="40"/>
        <v>0</v>
      </c>
      <c r="F314" s="116" t="str">
        <f t="shared" si="41"/>
        <v/>
      </c>
      <c r="G314" s="119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</row>
    <row r="315" s="95" customFormat="1" ht="15.75" customHeight="1" spans="1:17">
      <c r="A315" s="112">
        <v>2040803</v>
      </c>
      <c r="B315" s="113" t="s">
        <v>60</v>
      </c>
      <c r="C315" s="118"/>
      <c r="D315" s="152"/>
      <c r="E315" s="115">
        <f t="shared" si="40"/>
        <v>0</v>
      </c>
      <c r="F315" s="116" t="str">
        <f t="shared" si="41"/>
        <v/>
      </c>
      <c r="G315" s="119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</row>
    <row r="316" s="95" customFormat="1" ht="15.75" customHeight="1" spans="1:17">
      <c r="A316" s="112">
        <v>2040804</v>
      </c>
      <c r="B316" s="113" t="s">
        <v>236</v>
      </c>
      <c r="C316" s="118"/>
      <c r="D316" s="152"/>
      <c r="E316" s="115">
        <f t="shared" si="40"/>
        <v>0</v>
      </c>
      <c r="F316" s="116" t="str">
        <f t="shared" si="41"/>
        <v/>
      </c>
      <c r="G316" s="119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</row>
    <row r="317" s="95" customFormat="1" ht="15.75" customHeight="1" spans="1:17">
      <c r="A317" s="112">
        <v>2040805</v>
      </c>
      <c r="B317" s="113" t="s">
        <v>237</v>
      </c>
      <c r="C317" s="118"/>
      <c r="D317" s="152"/>
      <c r="E317" s="115">
        <f t="shared" si="40"/>
        <v>0</v>
      </c>
      <c r="F317" s="116" t="str">
        <f t="shared" si="41"/>
        <v/>
      </c>
      <c r="G317" s="119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</row>
    <row r="318" s="95" customFormat="1" ht="15.75" customHeight="1" spans="1:17">
      <c r="A318" s="112">
        <v>2040806</v>
      </c>
      <c r="B318" s="113" t="s">
        <v>238</v>
      </c>
      <c r="C318" s="118"/>
      <c r="D318" s="152"/>
      <c r="E318" s="115">
        <f t="shared" si="40"/>
        <v>0</v>
      </c>
      <c r="F318" s="116" t="str">
        <f t="shared" si="41"/>
        <v/>
      </c>
      <c r="G318" s="119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</row>
    <row r="319" s="95" customFormat="1" ht="15.75" customHeight="1" spans="1:17">
      <c r="A319" s="112">
        <v>2040807</v>
      </c>
      <c r="B319" s="113" t="s">
        <v>99</v>
      </c>
      <c r="C319" s="118"/>
      <c r="D319" s="152"/>
      <c r="E319" s="115">
        <f t="shared" si="40"/>
        <v>0</v>
      </c>
      <c r="F319" s="116" t="str">
        <f t="shared" si="41"/>
        <v/>
      </c>
      <c r="G319" s="119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</row>
    <row r="320" s="95" customFormat="1" ht="15.75" customHeight="1" spans="1:17">
      <c r="A320" s="112">
        <v>2040850</v>
      </c>
      <c r="B320" s="113" t="s">
        <v>67</v>
      </c>
      <c r="C320" s="118"/>
      <c r="D320" s="152"/>
      <c r="E320" s="115">
        <f t="shared" si="40"/>
        <v>0</v>
      </c>
      <c r="F320" s="116" t="str">
        <f t="shared" si="41"/>
        <v/>
      </c>
      <c r="G320" s="119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</row>
    <row r="321" s="95" customFormat="1" ht="15.75" customHeight="1" spans="1:17">
      <c r="A321" s="112">
        <v>2040899</v>
      </c>
      <c r="B321" s="113" t="s">
        <v>239</v>
      </c>
      <c r="C321" s="118"/>
      <c r="D321" s="152"/>
      <c r="E321" s="115">
        <f t="shared" si="40"/>
        <v>0</v>
      </c>
      <c r="F321" s="116" t="str">
        <f t="shared" si="41"/>
        <v/>
      </c>
      <c r="G321" s="119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</row>
    <row r="322" s="95" customFormat="1" ht="15.75" customHeight="1" spans="1:17">
      <c r="A322" s="112">
        <v>20409</v>
      </c>
      <c r="B322" s="113" t="s">
        <v>240</v>
      </c>
      <c r="C322" s="114">
        <f t="shared" ref="C322:G322" si="48">SUM(C323,C324,C325,C326,C327,C328,C329)</f>
        <v>0</v>
      </c>
      <c r="D322" s="150">
        <f t="shared" si="48"/>
        <v>0</v>
      </c>
      <c r="E322" s="115">
        <f t="shared" si="40"/>
        <v>0</v>
      </c>
      <c r="F322" s="116" t="str">
        <f t="shared" si="41"/>
        <v/>
      </c>
      <c r="G322" s="114">
        <f>SUM(G323,G324,G325,G326,G327,G328,G329)</f>
        <v>0</v>
      </c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</row>
    <row r="323" s="95" customFormat="1" ht="15.75" customHeight="1" spans="1:17">
      <c r="A323" s="112">
        <v>2040901</v>
      </c>
      <c r="B323" s="113" t="s">
        <v>58</v>
      </c>
      <c r="C323" s="118"/>
      <c r="D323" s="151"/>
      <c r="E323" s="115">
        <f t="shared" si="40"/>
        <v>0</v>
      </c>
      <c r="F323" s="116" t="str">
        <f t="shared" si="41"/>
        <v/>
      </c>
      <c r="G323" s="118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</row>
    <row r="324" s="95" customFormat="1" ht="15.75" customHeight="1" spans="1:17">
      <c r="A324" s="112">
        <v>2040902</v>
      </c>
      <c r="B324" s="113" t="s">
        <v>59</v>
      </c>
      <c r="C324" s="118"/>
      <c r="D324" s="152"/>
      <c r="E324" s="115">
        <f t="shared" si="40"/>
        <v>0</v>
      </c>
      <c r="F324" s="116" t="str">
        <f t="shared" si="41"/>
        <v/>
      </c>
      <c r="G324" s="119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</row>
    <row r="325" s="95" customFormat="1" ht="15.75" customHeight="1" spans="1:17">
      <c r="A325" s="112">
        <v>2040903</v>
      </c>
      <c r="B325" s="113" t="s">
        <v>60</v>
      </c>
      <c r="C325" s="118"/>
      <c r="D325" s="152"/>
      <c r="E325" s="115">
        <f t="shared" si="40"/>
        <v>0</v>
      </c>
      <c r="F325" s="116" t="str">
        <f t="shared" si="41"/>
        <v/>
      </c>
      <c r="G325" s="119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</row>
    <row r="326" s="95" customFormat="1" ht="15.75" customHeight="1" spans="1:17">
      <c r="A326" s="112">
        <v>2040904</v>
      </c>
      <c r="B326" s="113" t="s">
        <v>241</v>
      </c>
      <c r="C326" s="118"/>
      <c r="D326" s="152"/>
      <c r="E326" s="115">
        <f t="shared" si="40"/>
        <v>0</v>
      </c>
      <c r="F326" s="116" t="str">
        <f t="shared" si="41"/>
        <v/>
      </c>
      <c r="G326" s="119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</row>
    <row r="327" s="95" customFormat="1" ht="15.75" customHeight="1" spans="1:17">
      <c r="A327" s="112">
        <v>2040905</v>
      </c>
      <c r="B327" s="113" t="s">
        <v>242</v>
      </c>
      <c r="C327" s="118"/>
      <c r="D327" s="152"/>
      <c r="E327" s="115">
        <f t="shared" ref="E327:E390" si="49">D327-C327</f>
        <v>0</v>
      </c>
      <c r="F327" s="116" t="str">
        <f t="shared" ref="F327:F390" si="50">IFERROR(E327/C327,"")</f>
        <v/>
      </c>
      <c r="G327" s="119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</row>
    <row r="328" s="95" customFormat="1" ht="15.75" customHeight="1" spans="1:17">
      <c r="A328" s="112">
        <v>2040950</v>
      </c>
      <c r="B328" s="113" t="s">
        <v>67</v>
      </c>
      <c r="C328" s="118"/>
      <c r="D328" s="152"/>
      <c r="E328" s="115">
        <f t="shared" si="49"/>
        <v>0</v>
      </c>
      <c r="F328" s="116" t="str">
        <f t="shared" si="50"/>
        <v/>
      </c>
      <c r="G328" s="119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</row>
    <row r="329" s="95" customFormat="1" ht="15.75" customHeight="1" spans="1:17">
      <c r="A329" s="112">
        <v>2040999</v>
      </c>
      <c r="B329" s="113" t="s">
        <v>243</v>
      </c>
      <c r="C329" s="118"/>
      <c r="D329" s="152"/>
      <c r="E329" s="115">
        <f t="shared" si="49"/>
        <v>0</v>
      </c>
      <c r="F329" s="116" t="str">
        <f t="shared" si="50"/>
        <v/>
      </c>
      <c r="G329" s="119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</row>
    <row r="330" s="95" customFormat="1" ht="15.75" customHeight="1" spans="1:17">
      <c r="A330" s="112">
        <v>20410</v>
      </c>
      <c r="B330" s="113" t="s">
        <v>244</v>
      </c>
      <c r="C330" s="114">
        <f t="shared" ref="C330:G330" si="51">SUM(C331,C332,C333,C334,C335)</f>
        <v>0</v>
      </c>
      <c r="D330" s="150">
        <f t="shared" si="51"/>
        <v>0</v>
      </c>
      <c r="E330" s="115">
        <f t="shared" si="49"/>
        <v>0</v>
      </c>
      <c r="F330" s="116" t="str">
        <f t="shared" si="50"/>
        <v/>
      </c>
      <c r="G330" s="114">
        <f>SUM(G331,G332,G333,G334,G335)</f>
        <v>0</v>
      </c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</row>
    <row r="331" s="95" customFormat="1" ht="15.75" customHeight="1" spans="1:17">
      <c r="A331" s="112">
        <v>2041001</v>
      </c>
      <c r="B331" s="113" t="s">
        <v>58</v>
      </c>
      <c r="C331" s="118"/>
      <c r="D331" s="151"/>
      <c r="E331" s="115">
        <f t="shared" si="49"/>
        <v>0</v>
      </c>
      <c r="F331" s="116" t="str">
        <f t="shared" si="50"/>
        <v/>
      </c>
      <c r="G331" s="118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</row>
    <row r="332" s="95" customFormat="1" ht="15.75" customHeight="1" spans="1:17">
      <c r="A332" s="112">
        <v>2041002</v>
      </c>
      <c r="B332" s="113" t="s">
        <v>59</v>
      </c>
      <c r="C332" s="118"/>
      <c r="D332" s="152"/>
      <c r="E332" s="115">
        <f t="shared" si="49"/>
        <v>0</v>
      </c>
      <c r="F332" s="116" t="str">
        <f t="shared" si="50"/>
        <v/>
      </c>
      <c r="G332" s="119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</row>
    <row r="333" s="95" customFormat="1" ht="15.75" customHeight="1" spans="1:17">
      <c r="A333" s="112">
        <v>2041006</v>
      </c>
      <c r="B333" s="113" t="s">
        <v>99</v>
      </c>
      <c r="C333" s="118"/>
      <c r="D333" s="152"/>
      <c r="E333" s="115">
        <f t="shared" si="49"/>
        <v>0</v>
      </c>
      <c r="F333" s="116" t="str">
        <f t="shared" si="50"/>
        <v/>
      </c>
      <c r="G333" s="119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</row>
    <row r="334" s="95" customFormat="1" ht="15.75" customHeight="1" spans="1:17">
      <c r="A334" s="112">
        <v>2041007</v>
      </c>
      <c r="B334" s="113" t="s">
        <v>245</v>
      </c>
      <c r="C334" s="118"/>
      <c r="D334" s="152"/>
      <c r="E334" s="115">
        <f t="shared" si="49"/>
        <v>0</v>
      </c>
      <c r="F334" s="116" t="str">
        <f t="shared" si="50"/>
        <v/>
      </c>
      <c r="G334" s="119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</row>
    <row r="335" s="95" customFormat="1" ht="15.75" customHeight="1" spans="1:17">
      <c r="A335" s="112">
        <v>2041099</v>
      </c>
      <c r="B335" s="113" t="s">
        <v>246</v>
      </c>
      <c r="C335" s="118"/>
      <c r="D335" s="152"/>
      <c r="E335" s="115">
        <f t="shared" si="49"/>
        <v>0</v>
      </c>
      <c r="F335" s="116" t="str">
        <f t="shared" si="50"/>
        <v/>
      </c>
      <c r="G335" s="119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</row>
    <row r="336" s="95" customFormat="1" ht="15.75" customHeight="1" spans="1:17">
      <c r="A336" s="112">
        <v>20499</v>
      </c>
      <c r="B336" s="113" t="s">
        <v>247</v>
      </c>
      <c r="C336" s="114">
        <f t="shared" ref="C336:G336" si="52">SUM(C337,C338)</f>
        <v>0</v>
      </c>
      <c r="D336" s="150">
        <f t="shared" si="52"/>
        <v>0</v>
      </c>
      <c r="E336" s="115">
        <f t="shared" si="49"/>
        <v>0</v>
      </c>
      <c r="F336" s="116" t="str">
        <f t="shared" si="50"/>
        <v/>
      </c>
      <c r="G336" s="114">
        <f>SUM(G337,G338)</f>
        <v>0</v>
      </c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</row>
    <row r="337" s="95" customFormat="1" ht="15.75" customHeight="1" spans="1:17">
      <c r="A337" s="112">
        <v>2049902</v>
      </c>
      <c r="B337" s="113" t="s">
        <v>248</v>
      </c>
      <c r="C337" s="118"/>
      <c r="D337" s="151"/>
      <c r="E337" s="115">
        <f t="shared" si="49"/>
        <v>0</v>
      </c>
      <c r="F337" s="116" t="str">
        <f t="shared" si="50"/>
        <v/>
      </c>
      <c r="G337" s="118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</row>
    <row r="338" s="95" customFormat="1" ht="15.75" customHeight="1" spans="1:17">
      <c r="A338" s="112">
        <v>2049999</v>
      </c>
      <c r="B338" s="113" t="s">
        <v>249</v>
      </c>
      <c r="C338" s="118"/>
      <c r="D338" s="151"/>
      <c r="E338" s="115">
        <f t="shared" si="49"/>
        <v>0</v>
      </c>
      <c r="F338" s="116" t="str">
        <f t="shared" si="50"/>
        <v/>
      </c>
      <c r="G338" s="118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</row>
    <row r="339" s="95" customFormat="1" ht="15.75" customHeight="1" spans="1:17">
      <c r="A339" s="112">
        <v>205</v>
      </c>
      <c r="B339" s="113" t="s">
        <v>250</v>
      </c>
      <c r="C339" s="114">
        <f t="shared" ref="C339:G339" si="53">SUM(C340,C345,C352,C358,C364,C368,C372,C376,C382,C389)</f>
        <v>25061</v>
      </c>
      <c r="D339" s="153">
        <f t="shared" si="53"/>
        <v>26116</v>
      </c>
      <c r="E339" s="115">
        <f t="shared" si="49"/>
        <v>1055</v>
      </c>
      <c r="F339" s="116">
        <f t="shared" si="50"/>
        <v>0.0420972826303819</v>
      </c>
      <c r="G339" s="145">
        <f>SUM(G340,G345,G352,G358,G364,G368,G372,G376,G382,G389)</f>
        <v>26116</v>
      </c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</row>
    <row r="340" s="95" customFormat="1" ht="15.75" customHeight="1" spans="1:17">
      <c r="A340" s="112">
        <v>20501</v>
      </c>
      <c r="B340" s="113" t="s">
        <v>251</v>
      </c>
      <c r="C340" s="114">
        <f t="shared" ref="C340:G340" si="54">SUM(C341,C342,C343,C344)</f>
        <v>530</v>
      </c>
      <c r="D340" s="150">
        <f t="shared" si="54"/>
        <v>590</v>
      </c>
      <c r="E340" s="115">
        <f t="shared" si="49"/>
        <v>60</v>
      </c>
      <c r="F340" s="116">
        <f t="shared" si="50"/>
        <v>0.113207547169811</v>
      </c>
      <c r="G340" s="114">
        <f>SUM(G341,G342,G343,G344)</f>
        <v>590</v>
      </c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</row>
    <row r="341" s="95" customFormat="1" ht="15.75" customHeight="1" spans="1:17">
      <c r="A341" s="112">
        <v>2050101</v>
      </c>
      <c r="B341" s="113" t="s">
        <v>58</v>
      </c>
      <c r="C341" s="118">
        <v>101</v>
      </c>
      <c r="D341" s="151">
        <v>125</v>
      </c>
      <c r="E341" s="115">
        <f t="shared" si="49"/>
        <v>24</v>
      </c>
      <c r="F341" s="116">
        <f t="shared" si="50"/>
        <v>0.237623762376238</v>
      </c>
      <c r="G341" s="118">
        <v>125</v>
      </c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</row>
    <row r="342" s="95" customFormat="1" ht="15.75" customHeight="1" spans="1:17">
      <c r="A342" s="112">
        <v>2050102</v>
      </c>
      <c r="B342" s="113" t="s">
        <v>59</v>
      </c>
      <c r="C342" s="119">
        <v>113</v>
      </c>
      <c r="D342" s="152">
        <v>124</v>
      </c>
      <c r="E342" s="115">
        <f t="shared" si="49"/>
        <v>11</v>
      </c>
      <c r="F342" s="116">
        <f t="shared" si="50"/>
        <v>0.0973451327433628</v>
      </c>
      <c r="G342" s="119">
        <v>124</v>
      </c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</row>
    <row r="343" s="95" customFormat="1" ht="15.75" customHeight="1" spans="1:17">
      <c r="A343" s="112">
        <v>2050103</v>
      </c>
      <c r="B343" s="113" t="s">
        <v>60</v>
      </c>
      <c r="C343" s="119"/>
      <c r="D343" s="152"/>
      <c r="E343" s="115">
        <f t="shared" si="49"/>
        <v>0</v>
      </c>
      <c r="F343" s="116" t="str">
        <f t="shared" si="50"/>
        <v/>
      </c>
      <c r="G343" s="119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</row>
    <row r="344" s="95" customFormat="1" ht="15.75" customHeight="1" spans="1:17">
      <c r="A344" s="112">
        <v>2050199</v>
      </c>
      <c r="B344" s="113" t="s">
        <v>252</v>
      </c>
      <c r="C344" s="119">
        <v>316</v>
      </c>
      <c r="D344" s="152">
        <v>341</v>
      </c>
      <c r="E344" s="115">
        <f t="shared" si="49"/>
        <v>25</v>
      </c>
      <c r="F344" s="116">
        <f t="shared" si="50"/>
        <v>0.0791139240506329</v>
      </c>
      <c r="G344" s="119">
        <v>341</v>
      </c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</row>
    <row r="345" s="95" customFormat="1" ht="15.75" customHeight="1" spans="1:17">
      <c r="A345" s="112">
        <v>20502</v>
      </c>
      <c r="B345" s="113" t="s">
        <v>253</v>
      </c>
      <c r="C345" s="114">
        <f t="shared" ref="C345:G345" si="55">SUM(C346,C347,C348,C349,C350,C351)</f>
        <v>22918</v>
      </c>
      <c r="D345" s="150">
        <f t="shared" si="55"/>
        <v>23556</v>
      </c>
      <c r="E345" s="115">
        <f t="shared" si="49"/>
        <v>638</v>
      </c>
      <c r="F345" s="116">
        <f t="shared" si="50"/>
        <v>0.0278383803124182</v>
      </c>
      <c r="G345" s="114">
        <f>SUM(G346,G347,G348,G349,G350,G351)</f>
        <v>23556</v>
      </c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</row>
    <row r="346" s="95" customFormat="1" ht="15.75" customHeight="1" spans="1:17">
      <c r="A346" s="112">
        <v>2050201</v>
      </c>
      <c r="B346" s="113" t="s">
        <v>254</v>
      </c>
      <c r="C346" s="118">
        <v>741</v>
      </c>
      <c r="D346" s="151">
        <v>1058</v>
      </c>
      <c r="E346" s="115">
        <f t="shared" si="49"/>
        <v>317</v>
      </c>
      <c r="F346" s="116">
        <f t="shared" si="50"/>
        <v>0.427800269905533</v>
      </c>
      <c r="G346" s="118">
        <v>1058</v>
      </c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</row>
    <row r="347" s="95" customFormat="1" ht="15.75" customHeight="1" spans="1:17">
      <c r="A347" s="112">
        <v>2050202</v>
      </c>
      <c r="B347" s="113" t="s">
        <v>255</v>
      </c>
      <c r="C347" s="119">
        <v>8702</v>
      </c>
      <c r="D347" s="152">
        <v>9180</v>
      </c>
      <c r="E347" s="115">
        <f t="shared" si="49"/>
        <v>478</v>
      </c>
      <c r="F347" s="116">
        <f t="shared" si="50"/>
        <v>0.0549299011721443</v>
      </c>
      <c r="G347" s="119">
        <v>9180</v>
      </c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</row>
    <row r="348" s="95" customFormat="1" ht="15.75" customHeight="1" spans="1:17">
      <c r="A348" s="112">
        <v>2050203</v>
      </c>
      <c r="B348" s="113" t="s">
        <v>256</v>
      </c>
      <c r="C348" s="119">
        <v>9136</v>
      </c>
      <c r="D348" s="152">
        <v>9631</v>
      </c>
      <c r="E348" s="115">
        <f t="shared" si="49"/>
        <v>495</v>
      </c>
      <c r="F348" s="116">
        <f t="shared" si="50"/>
        <v>0.0541812609457093</v>
      </c>
      <c r="G348" s="119">
        <v>9631</v>
      </c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</row>
    <row r="349" s="95" customFormat="1" ht="15.75" customHeight="1" spans="1:17">
      <c r="A349" s="112">
        <v>2050204</v>
      </c>
      <c r="B349" s="113" t="s">
        <v>257</v>
      </c>
      <c r="C349" s="119">
        <v>3470</v>
      </c>
      <c r="D349" s="152">
        <v>3592</v>
      </c>
      <c r="E349" s="115">
        <f t="shared" si="49"/>
        <v>122</v>
      </c>
      <c r="F349" s="116">
        <f t="shared" si="50"/>
        <v>0.0351585014409222</v>
      </c>
      <c r="G349" s="119">
        <v>3592</v>
      </c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</row>
    <row r="350" s="95" customFormat="1" ht="15.75" customHeight="1" spans="1:17">
      <c r="A350" s="112">
        <v>2050205</v>
      </c>
      <c r="B350" s="113" t="s">
        <v>258</v>
      </c>
      <c r="C350" s="119"/>
      <c r="D350" s="152"/>
      <c r="E350" s="115">
        <f t="shared" si="49"/>
        <v>0</v>
      </c>
      <c r="F350" s="116" t="str">
        <f t="shared" si="50"/>
        <v/>
      </c>
      <c r="G350" s="119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</row>
    <row r="351" s="95" customFormat="1" ht="15.75" customHeight="1" spans="1:17">
      <c r="A351" s="112">
        <v>2050299</v>
      </c>
      <c r="B351" s="113" t="s">
        <v>259</v>
      </c>
      <c r="C351" s="119">
        <v>869</v>
      </c>
      <c r="D351" s="152">
        <v>95</v>
      </c>
      <c r="E351" s="115">
        <f t="shared" si="49"/>
        <v>-774</v>
      </c>
      <c r="F351" s="116">
        <f t="shared" si="50"/>
        <v>-0.890678941311853</v>
      </c>
      <c r="G351" s="119">
        <v>95</v>
      </c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</row>
    <row r="352" s="95" customFormat="1" ht="15.75" customHeight="1" spans="1:17">
      <c r="A352" s="112">
        <v>20503</v>
      </c>
      <c r="B352" s="113" t="s">
        <v>260</v>
      </c>
      <c r="C352" s="114">
        <f t="shared" ref="C352:G352" si="56">SUM(C353,C354,C355,C356,C357)</f>
        <v>897</v>
      </c>
      <c r="D352" s="150">
        <f t="shared" si="56"/>
        <v>1195</v>
      </c>
      <c r="E352" s="115">
        <f t="shared" si="49"/>
        <v>298</v>
      </c>
      <c r="F352" s="116">
        <f t="shared" si="50"/>
        <v>0.33221850613155</v>
      </c>
      <c r="G352" s="114">
        <f>SUM(G353,G354,G355,G356,G357)</f>
        <v>1195</v>
      </c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</row>
    <row r="353" s="95" customFormat="1" ht="15.75" customHeight="1" spans="1:17">
      <c r="A353" s="112">
        <v>2050301</v>
      </c>
      <c r="B353" s="113" t="s">
        <v>261</v>
      </c>
      <c r="C353" s="118"/>
      <c r="D353" s="151"/>
      <c r="E353" s="115">
        <f t="shared" si="49"/>
        <v>0</v>
      </c>
      <c r="F353" s="116" t="str">
        <f t="shared" si="50"/>
        <v/>
      </c>
      <c r="G353" s="118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</row>
    <row r="354" s="95" customFormat="1" ht="15.75" customHeight="1" spans="1:17">
      <c r="A354" s="112">
        <v>2050302</v>
      </c>
      <c r="B354" s="113" t="s">
        <v>262</v>
      </c>
      <c r="C354" s="118">
        <v>897</v>
      </c>
      <c r="D354" s="152">
        <v>1195</v>
      </c>
      <c r="E354" s="115">
        <f t="shared" si="49"/>
        <v>298</v>
      </c>
      <c r="F354" s="116">
        <f t="shared" si="50"/>
        <v>0.33221850613155</v>
      </c>
      <c r="G354" s="119">
        <v>1195</v>
      </c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</row>
    <row r="355" s="95" customFormat="1" ht="15.75" customHeight="1" spans="1:17">
      <c r="A355" s="112">
        <v>2050303</v>
      </c>
      <c r="B355" s="113" t="s">
        <v>263</v>
      </c>
      <c r="C355" s="118"/>
      <c r="D355" s="152"/>
      <c r="E355" s="115">
        <f t="shared" si="49"/>
        <v>0</v>
      </c>
      <c r="F355" s="116" t="str">
        <f t="shared" si="50"/>
        <v/>
      </c>
      <c r="G355" s="119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</row>
    <row r="356" s="95" customFormat="1" ht="15.75" customHeight="1" spans="1:17">
      <c r="A356" s="112">
        <v>2050305</v>
      </c>
      <c r="B356" s="113" t="s">
        <v>264</v>
      </c>
      <c r="C356" s="118"/>
      <c r="D356" s="152"/>
      <c r="E356" s="115">
        <f t="shared" si="49"/>
        <v>0</v>
      </c>
      <c r="F356" s="116" t="str">
        <f t="shared" si="50"/>
        <v/>
      </c>
      <c r="G356" s="119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</row>
    <row r="357" s="95" customFormat="1" ht="15.75" customHeight="1" spans="1:17">
      <c r="A357" s="112">
        <v>2050399</v>
      </c>
      <c r="B357" s="113" t="s">
        <v>265</v>
      </c>
      <c r="C357" s="118"/>
      <c r="D357" s="152"/>
      <c r="E357" s="115">
        <f t="shared" si="49"/>
        <v>0</v>
      </c>
      <c r="F357" s="116" t="str">
        <f t="shared" si="50"/>
        <v/>
      </c>
      <c r="G357" s="119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</row>
    <row r="358" s="95" customFormat="1" ht="15.75" customHeight="1" spans="1:17">
      <c r="A358" s="112">
        <v>20504</v>
      </c>
      <c r="B358" s="113" t="s">
        <v>266</v>
      </c>
      <c r="C358" s="114"/>
      <c r="D358" s="150">
        <f>SUM(D359,D360,D361,D362,D363)</f>
        <v>0</v>
      </c>
      <c r="E358" s="115">
        <f t="shared" si="49"/>
        <v>0</v>
      </c>
      <c r="F358" s="116" t="str">
        <f t="shared" si="50"/>
        <v/>
      </c>
      <c r="G358" s="114">
        <f>SUM(G359,G360,G361,G362,G363)</f>
        <v>0</v>
      </c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</row>
    <row r="359" s="95" customFormat="1" ht="15.75" customHeight="1" spans="1:17">
      <c r="A359" s="112">
        <v>2050401</v>
      </c>
      <c r="B359" s="113" t="s">
        <v>267</v>
      </c>
      <c r="C359" s="118"/>
      <c r="D359" s="151"/>
      <c r="E359" s="115">
        <f t="shared" si="49"/>
        <v>0</v>
      </c>
      <c r="F359" s="116" t="str">
        <f t="shared" si="50"/>
        <v/>
      </c>
      <c r="G359" s="118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</row>
    <row r="360" s="95" customFormat="1" ht="15.75" customHeight="1" spans="1:17">
      <c r="A360" s="112">
        <v>2050402</v>
      </c>
      <c r="B360" s="113" t="s">
        <v>268</v>
      </c>
      <c r="C360" s="118"/>
      <c r="D360" s="152"/>
      <c r="E360" s="115">
        <f t="shared" si="49"/>
        <v>0</v>
      </c>
      <c r="F360" s="116" t="str">
        <f t="shared" si="50"/>
        <v/>
      </c>
      <c r="G360" s="119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</row>
    <row r="361" s="95" customFormat="1" ht="15.75" customHeight="1" spans="1:17">
      <c r="A361" s="112">
        <v>2050403</v>
      </c>
      <c r="B361" s="113" t="s">
        <v>269</v>
      </c>
      <c r="C361" s="118"/>
      <c r="D361" s="152"/>
      <c r="E361" s="115">
        <f t="shared" si="49"/>
        <v>0</v>
      </c>
      <c r="F361" s="116" t="str">
        <f t="shared" si="50"/>
        <v/>
      </c>
      <c r="G361" s="119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</row>
    <row r="362" s="95" customFormat="1" ht="15.75" customHeight="1" spans="1:17">
      <c r="A362" s="112">
        <v>2050404</v>
      </c>
      <c r="B362" s="113" t="s">
        <v>270</v>
      </c>
      <c r="C362" s="118"/>
      <c r="D362" s="152"/>
      <c r="E362" s="115">
        <f t="shared" si="49"/>
        <v>0</v>
      </c>
      <c r="F362" s="116" t="str">
        <f t="shared" si="50"/>
        <v/>
      </c>
      <c r="G362" s="119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</row>
    <row r="363" s="95" customFormat="1" ht="15.75" customHeight="1" spans="1:17">
      <c r="A363" s="112">
        <v>2050499</v>
      </c>
      <c r="B363" s="113" t="s">
        <v>271</v>
      </c>
      <c r="C363" s="118"/>
      <c r="D363" s="152"/>
      <c r="E363" s="115">
        <f t="shared" si="49"/>
        <v>0</v>
      </c>
      <c r="F363" s="116" t="str">
        <f t="shared" si="50"/>
        <v/>
      </c>
      <c r="G363" s="119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</row>
    <row r="364" s="95" customFormat="1" ht="15.75" customHeight="1" spans="1:17">
      <c r="A364" s="112">
        <v>20505</v>
      </c>
      <c r="B364" s="113" t="s">
        <v>272</v>
      </c>
      <c r="C364" s="114">
        <f t="shared" ref="C364:G364" si="57">SUM(C365,C366,C367)</f>
        <v>0</v>
      </c>
      <c r="D364" s="150">
        <f t="shared" si="57"/>
        <v>0</v>
      </c>
      <c r="E364" s="115">
        <f t="shared" si="49"/>
        <v>0</v>
      </c>
      <c r="F364" s="116" t="str">
        <f t="shared" si="50"/>
        <v/>
      </c>
      <c r="G364" s="114">
        <f>SUM(G365,G366,G367)</f>
        <v>0</v>
      </c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</row>
    <row r="365" s="95" customFormat="1" ht="15.75" customHeight="1" spans="1:17">
      <c r="A365" s="112">
        <v>2050501</v>
      </c>
      <c r="B365" s="113" t="s">
        <v>273</v>
      </c>
      <c r="C365" s="118"/>
      <c r="D365" s="151"/>
      <c r="E365" s="115">
        <f t="shared" si="49"/>
        <v>0</v>
      </c>
      <c r="F365" s="116" t="str">
        <f t="shared" si="50"/>
        <v/>
      </c>
      <c r="G365" s="118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</row>
    <row r="366" s="95" customFormat="1" ht="15.75" customHeight="1" spans="1:17">
      <c r="A366" s="112">
        <v>2050502</v>
      </c>
      <c r="B366" s="113" t="s">
        <v>274</v>
      </c>
      <c r="C366" s="118"/>
      <c r="D366" s="151"/>
      <c r="E366" s="115">
        <f t="shared" si="49"/>
        <v>0</v>
      </c>
      <c r="F366" s="116" t="str">
        <f t="shared" si="50"/>
        <v/>
      </c>
      <c r="G366" s="118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</row>
    <row r="367" s="95" customFormat="1" ht="15.75" customHeight="1" spans="1:17">
      <c r="A367" s="112">
        <v>2050599</v>
      </c>
      <c r="B367" s="113" t="s">
        <v>275</v>
      </c>
      <c r="C367" s="118"/>
      <c r="D367" s="151"/>
      <c r="E367" s="115">
        <f t="shared" si="49"/>
        <v>0</v>
      </c>
      <c r="F367" s="116" t="str">
        <f t="shared" si="50"/>
        <v/>
      </c>
      <c r="G367" s="118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</row>
    <row r="368" s="95" customFormat="1" ht="15.75" customHeight="1" spans="1:17">
      <c r="A368" s="112">
        <v>20506</v>
      </c>
      <c r="B368" s="113" t="s">
        <v>276</v>
      </c>
      <c r="C368" s="114">
        <f t="shared" ref="C368:G368" si="58">SUM(C369,C370,C371)</f>
        <v>0</v>
      </c>
      <c r="D368" s="150">
        <f t="shared" si="58"/>
        <v>0</v>
      </c>
      <c r="E368" s="115">
        <f t="shared" si="49"/>
        <v>0</v>
      </c>
      <c r="F368" s="116" t="str">
        <f t="shared" si="50"/>
        <v/>
      </c>
      <c r="G368" s="114">
        <f>SUM(G369,G370,G371)</f>
        <v>0</v>
      </c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</row>
    <row r="369" s="95" customFormat="1" ht="15.75" customHeight="1" spans="1:17">
      <c r="A369" s="112">
        <v>2050601</v>
      </c>
      <c r="B369" s="113" t="s">
        <v>277</v>
      </c>
      <c r="C369" s="118"/>
      <c r="D369" s="151"/>
      <c r="E369" s="115">
        <f t="shared" si="49"/>
        <v>0</v>
      </c>
      <c r="F369" s="116" t="str">
        <f t="shared" si="50"/>
        <v/>
      </c>
      <c r="G369" s="118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</row>
    <row r="370" s="95" customFormat="1" ht="15.75" customHeight="1" spans="1:17">
      <c r="A370" s="112">
        <v>2050602</v>
      </c>
      <c r="B370" s="113" t="s">
        <v>278</v>
      </c>
      <c r="C370" s="118"/>
      <c r="D370" s="152"/>
      <c r="E370" s="115">
        <f t="shared" si="49"/>
        <v>0</v>
      </c>
      <c r="F370" s="116" t="str">
        <f t="shared" si="50"/>
        <v/>
      </c>
      <c r="G370" s="119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</row>
    <row r="371" s="95" customFormat="1" ht="15.75" customHeight="1" spans="1:17">
      <c r="A371" s="112">
        <v>2050699</v>
      </c>
      <c r="B371" s="113" t="s">
        <v>279</v>
      </c>
      <c r="C371" s="118"/>
      <c r="D371" s="152"/>
      <c r="E371" s="115">
        <f t="shared" si="49"/>
        <v>0</v>
      </c>
      <c r="F371" s="116" t="str">
        <f t="shared" si="50"/>
        <v/>
      </c>
      <c r="G371" s="119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</row>
    <row r="372" s="95" customFormat="1" ht="15.75" customHeight="1" spans="1:17">
      <c r="A372" s="112">
        <v>20507</v>
      </c>
      <c r="B372" s="113" t="s">
        <v>280</v>
      </c>
      <c r="C372" s="114">
        <f t="shared" ref="C372:G372" si="59">SUM(C373,C374,C375)</f>
        <v>0</v>
      </c>
      <c r="D372" s="150">
        <f t="shared" si="59"/>
        <v>0</v>
      </c>
      <c r="E372" s="115">
        <f t="shared" si="49"/>
        <v>0</v>
      </c>
      <c r="F372" s="116" t="str">
        <f t="shared" si="50"/>
        <v/>
      </c>
      <c r="G372" s="114">
        <f>SUM(G373,G374,G375)</f>
        <v>0</v>
      </c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</row>
    <row r="373" s="95" customFormat="1" ht="15.75" customHeight="1" spans="1:17">
      <c r="A373" s="112">
        <v>2050701</v>
      </c>
      <c r="B373" s="113" t="s">
        <v>281</v>
      </c>
      <c r="C373" s="118"/>
      <c r="D373" s="151"/>
      <c r="E373" s="115">
        <f t="shared" si="49"/>
        <v>0</v>
      </c>
      <c r="F373" s="116" t="str">
        <f t="shared" si="50"/>
        <v/>
      </c>
      <c r="G373" s="118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</row>
    <row r="374" s="95" customFormat="1" ht="15.75" customHeight="1" spans="1:17">
      <c r="A374" s="112">
        <v>2050702</v>
      </c>
      <c r="B374" s="113" t="s">
        <v>282</v>
      </c>
      <c r="C374" s="118"/>
      <c r="D374" s="152"/>
      <c r="E374" s="115">
        <f t="shared" si="49"/>
        <v>0</v>
      </c>
      <c r="F374" s="116" t="str">
        <f t="shared" si="50"/>
        <v/>
      </c>
      <c r="G374" s="119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</row>
    <row r="375" s="95" customFormat="1" ht="15.75" customHeight="1" spans="1:17">
      <c r="A375" s="112">
        <v>2050799</v>
      </c>
      <c r="B375" s="113" t="s">
        <v>283</v>
      </c>
      <c r="C375" s="118"/>
      <c r="D375" s="152"/>
      <c r="E375" s="115">
        <f t="shared" si="49"/>
        <v>0</v>
      </c>
      <c r="F375" s="116" t="str">
        <f t="shared" si="50"/>
        <v/>
      </c>
      <c r="G375" s="119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</row>
    <row r="376" s="95" customFormat="1" ht="15.75" customHeight="1" spans="1:17">
      <c r="A376" s="112">
        <v>20508</v>
      </c>
      <c r="B376" s="113" t="s">
        <v>284</v>
      </c>
      <c r="C376" s="114">
        <f t="shared" ref="C376:G376" si="60">SUM(C377,C378,C379,C380,C381)</f>
        <v>544</v>
      </c>
      <c r="D376" s="150">
        <f t="shared" si="60"/>
        <v>603</v>
      </c>
      <c r="E376" s="115">
        <f t="shared" si="49"/>
        <v>59</v>
      </c>
      <c r="F376" s="116">
        <f t="shared" si="50"/>
        <v>0.108455882352941</v>
      </c>
      <c r="G376" s="114">
        <f>SUM(G377,G378,G379,G380,G381)</f>
        <v>603</v>
      </c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</row>
    <row r="377" s="95" customFormat="1" ht="15.75" customHeight="1" spans="1:17">
      <c r="A377" s="112">
        <v>2050801</v>
      </c>
      <c r="B377" s="113" t="s">
        <v>285</v>
      </c>
      <c r="C377" s="118">
        <v>523</v>
      </c>
      <c r="D377" s="151">
        <v>603</v>
      </c>
      <c r="E377" s="115">
        <f t="shared" si="49"/>
        <v>80</v>
      </c>
      <c r="F377" s="116">
        <f t="shared" si="50"/>
        <v>0.152963671128107</v>
      </c>
      <c r="G377" s="118">
        <v>603</v>
      </c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</row>
    <row r="378" s="95" customFormat="1" ht="15.75" customHeight="1" spans="1:17">
      <c r="A378" s="112">
        <v>2050802</v>
      </c>
      <c r="B378" s="113" t="s">
        <v>286</v>
      </c>
      <c r="C378" s="119">
        <v>21</v>
      </c>
      <c r="D378" s="152"/>
      <c r="E378" s="115">
        <f t="shared" si="49"/>
        <v>-21</v>
      </c>
      <c r="F378" s="116">
        <f t="shared" si="50"/>
        <v>-1</v>
      </c>
      <c r="G378" s="119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</row>
    <row r="379" s="95" customFormat="1" ht="15.75" customHeight="1" spans="1:17">
      <c r="A379" s="112">
        <v>2050803</v>
      </c>
      <c r="B379" s="113" t="s">
        <v>287</v>
      </c>
      <c r="C379" s="119"/>
      <c r="D379" s="152"/>
      <c r="E379" s="115">
        <f t="shared" si="49"/>
        <v>0</v>
      </c>
      <c r="F379" s="116" t="str">
        <f t="shared" si="50"/>
        <v/>
      </c>
      <c r="G379" s="119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</row>
    <row r="380" s="95" customFormat="1" ht="15.75" customHeight="1" spans="1:17">
      <c r="A380" s="112">
        <v>2050804</v>
      </c>
      <c r="B380" s="113" t="s">
        <v>288</v>
      </c>
      <c r="C380" s="119"/>
      <c r="D380" s="152"/>
      <c r="E380" s="115">
        <f t="shared" si="49"/>
        <v>0</v>
      </c>
      <c r="F380" s="116" t="str">
        <f t="shared" si="50"/>
        <v/>
      </c>
      <c r="G380" s="119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</row>
    <row r="381" s="95" customFormat="1" ht="15.75" customHeight="1" spans="1:17">
      <c r="A381" s="112">
        <v>2050899</v>
      </c>
      <c r="B381" s="113" t="s">
        <v>289</v>
      </c>
      <c r="C381" s="119"/>
      <c r="D381" s="152"/>
      <c r="E381" s="115">
        <f t="shared" si="49"/>
        <v>0</v>
      </c>
      <c r="F381" s="116" t="str">
        <f t="shared" si="50"/>
        <v/>
      </c>
      <c r="G381" s="119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</row>
    <row r="382" s="95" customFormat="1" ht="15.75" customHeight="1" spans="1:17">
      <c r="A382" s="112">
        <v>20509</v>
      </c>
      <c r="B382" s="113" t="s">
        <v>290</v>
      </c>
      <c r="C382" s="114">
        <f t="shared" ref="C382:G382" si="61">SUM(C383,C384,C385,C386,C387,C388)</f>
        <v>0</v>
      </c>
      <c r="D382" s="150">
        <f t="shared" si="61"/>
        <v>0</v>
      </c>
      <c r="E382" s="115">
        <f t="shared" si="49"/>
        <v>0</v>
      </c>
      <c r="F382" s="116" t="str">
        <f t="shared" si="50"/>
        <v/>
      </c>
      <c r="G382" s="114">
        <f t="shared" si="61"/>
        <v>0</v>
      </c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</row>
    <row r="383" s="95" customFormat="1" ht="15.75" customHeight="1" spans="1:17">
      <c r="A383" s="112">
        <v>2050901</v>
      </c>
      <c r="B383" s="113" t="s">
        <v>291</v>
      </c>
      <c r="C383" s="118"/>
      <c r="D383" s="151"/>
      <c r="E383" s="115">
        <f t="shared" si="49"/>
        <v>0</v>
      </c>
      <c r="F383" s="116" t="str">
        <f t="shared" si="50"/>
        <v/>
      </c>
      <c r="G383" s="118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</row>
    <row r="384" s="95" customFormat="1" ht="15.75" customHeight="1" spans="1:17">
      <c r="A384" s="112">
        <v>2050902</v>
      </c>
      <c r="B384" s="113" t="s">
        <v>292</v>
      </c>
      <c r="C384" s="119"/>
      <c r="D384" s="152"/>
      <c r="E384" s="115">
        <f t="shared" si="49"/>
        <v>0</v>
      </c>
      <c r="F384" s="116" t="str">
        <f t="shared" si="50"/>
        <v/>
      </c>
      <c r="G384" s="119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</row>
    <row r="385" s="95" customFormat="1" ht="15.75" customHeight="1" spans="1:17">
      <c r="A385" s="112">
        <v>2050903</v>
      </c>
      <c r="B385" s="113" t="s">
        <v>293</v>
      </c>
      <c r="C385" s="119"/>
      <c r="D385" s="152"/>
      <c r="E385" s="115">
        <f t="shared" si="49"/>
        <v>0</v>
      </c>
      <c r="F385" s="116" t="str">
        <f t="shared" si="50"/>
        <v/>
      </c>
      <c r="G385" s="119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</row>
    <row r="386" s="95" customFormat="1" ht="15.75" customHeight="1" spans="1:17">
      <c r="A386" s="112">
        <v>2050904</v>
      </c>
      <c r="B386" s="113" t="s">
        <v>294</v>
      </c>
      <c r="C386" s="119"/>
      <c r="D386" s="152"/>
      <c r="E386" s="115">
        <f t="shared" si="49"/>
        <v>0</v>
      </c>
      <c r="F386" s="116" t="str">
        <f t="shared" si="50"/>
        <v/>
      </c>
      <c r="G386" s="119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</row>
    <row r="387" s="95" customFormat="1" ht="15.75" customHeight="1" spans="1:17">
      <c r="A387" s="112">
        <v>2050905</v>
      </c>
      <c r="B387" s="113" t="s">
        <v>295</v>
      </c>
      <c r="C387" s="119"/>
      <c r="D387" s="152"/>
      <c r="E387" s="115">
        <f t="shared" si="49"/>
        <v>0</v>
      </c>
      <c r="F387" s="116" t="str">
        <f t="shared" si="50"/>
        <v/>
      </c>
      <c r="G387" s="119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</row>
    <row r="388" s="95" customFormat="1" ht="15.75" customHeight="1" spans="1:17">
      <c r="A388" s="112">
        <v>2050999</v>
      </c>
      <c r="B388" s="113" t="s">
        <v>296</v>
      </c>
      <c r="C388" s="119"/>
      <c r="D388" s="152"/>
      <c r="E388" s="115">
        <f t="shared" si="49"/>
        <v>0</v>
      </c>
      <c r="F388" s="116" t="str">
        <f t="shared" si="50"/>
        <v/>
      </c>
      <c r="G388" s="119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</row>
    <row r="389" s="95" customFormat="1" ht="15.75" customHeight="1" spans="1:17">
      <c r="A389" s="112">
        <v>2059999</v>
      </c>
      <c r="B389" s="113" t="s">
        <v>297</v>
      </c>
      <c r="C389" s="119">
        <v>172</v>
      </c>
      <c r="D389" s="152">
        <v>172</v>
      </c>
      <c r="E389" s="115">
        <f t="shared" si="49"/>
        <v>0</v>
      </c>
      <c r="F389" s="116">
        <f t="shared" si="50"/>
        <v>0</v>
      </c>
      <c r="G389" s="119">
        <v>172</v>
      </c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</row>
    <row r="390" s="95" customFormat="1" ht="15.75" customHeight="1" spans="1:17">
      <c r="A390" s="112">
        <v>206</v>
      </c>
      <c r="B390" s="113" t="s">
        <v>298</v>
      </c>
      <c r="C390" s="114">
        <f t="shared" ref="C390:G390" si="62">SUM(C391,C396,C405,C411,C416,C421,C426,C433,C437,C441)</f>
        <v>20</v>
      </c>
      <c r="D390" s="150">
        <f t="shared" si="62"/>
        <v>0</v>
      </c>
      <c r="E390" s="115">
        <f t="shared" si="49"/>
        <v>-20</v>
      </c>
      <c r="F390" s="116">
        <f t="shared" si="50"/>
        <v>-1</v>
      </c>
      <c r="G390" s="114">
        <f>SUM(G391,G396,G405,G411,G416,G421,G426,G433,G437,G441)</f>
        <v>0</v>
      </c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</row>
    <row r="391" s="95" customFormat="1" ht="15.75" customHeight="1" spans="1:17">
      <c r="A391" s="112">
        <v>20601</v>
      </c>
      <c r="B391" s="113" t="s">
        <v>299</v>
      </c>
      <c r="C391" s="114">
        <f t="shared" ref="C391:G391" si="63">SUM(C392,C393,C394,C395)</f>
        <v>20</v>
      </c>
      <c r="D391" s="150">
        <f t="shared" si="63"/>
        <v>0</v>
      </c>
      <c r="E391" s="115">
        <f t="shared" ref="E391:E454" si="64">D391-C391</f>
        <v>-20</v>
      </c>
      <c r="F391" s="116">
        <f t="shared" ref="F391:F454" si="65">IFERROR(E391/C391,"")</f>
        <v>-1</v>
      </c>
      <c r="G391" s="114">
        <f>SUM(G392,G393,G394,G395)</f>
        <v>0</v>
      </c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</row>
    <row r="392" s="95" customFormat="1" ht="15.75" customHeight="1" spans="1:17">
      <c r="A392" s="112">
        <v>2060101</v>
      </c>
      <c r="B392" s="113" t="s">
        <v>58</v>
      </c>
      <c r="C392" s="118"/>
      <c r="D392" s="151"/>
      <c r="E392" s="115">
        <f t="shared" si="64"/>
        <v>0</v>
      </c>
      <c r="F392" s="116" t="str">
        <f t="shared" si="65"/>
        <v/>
      </c>
      <c r="G392" s="118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</row>
    <row r="393" s="95" customFormat="1" ht="15.75" customHeight="1" spans="1:17">
      <c r="A393" s="112">
        <v>2060102</v>
      </c>
      <c r="B393" s="113" t="s">
        <v>59</v>
      </c>
      <c r="C393" s="119">
        <v>2</v>
      </c>
      <c r="D393" s="152"/>
      <c r="E393" s="115">
        <f t="shared" si="64"/>
        <v>-2</v>
      </c>
      <c r="F393" s="116">
        <f t="shared" si="65"/>
        <v>-1</v>
      </c>
      <c r="G393" s="119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</row>
    <row r="394" s="95" customFormat="1" ht="15.75" customHeight="1" spans="1:17">
      <c r="A394" s="112">
        <v>2060103</v>
      </c>
      <c r="B394" s="113" t="s">
        <v>60</v>
      </c>
      <c r="C394" s="119"/>
      <c r="D394" s="152"/>
      <c r="E394" s="115">
        <f t="shared" si="64"/>
        <v>0</v>
      </c>
      <c r="F394" s="116" t="str">
        <f t="shared" si="65"/>
        <v/>
      </c>
      <c r="G394" s="119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</row>
    <row r="395" s="95" customFormat="1" ht="15.75" customHeight="1" spans="1:17">
      <c r="A395" s="112">
        <v>2060199</v>
      </c>
      <c r="B395" s="113" t="s">
        <v>300</v>
      </c>
      <c r="C395" s="119">
        <v>18</v>
      </c>
      <c r="D395" s="152"/>
      <c r="E395" s="115">
        <f t="shared" si="64"/>
        <v>-18</v>
      </c>
      <c r="F395" s="116">
        <f t="shared" si="65"/>
        <v>-1</v>
      </c>
      <c r="G395" s="119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</row>
    <row r="396" s="95" customFormat="1" ht="15.75" customHeight="1" spans="1:17">
      <c r="A396" s="112">
        <v>20602</v>
      </c>
      <c r="B396" s="113" t="s">
        <v>301</v>
      </c>
      <c r="C396" s="114">
        <f t="shared" ref="C396:G396" si="66">SUM(C397,C398,C399,C400,C401,C402,C403,C404)</f>
        <v>0</v>
      </c>
      <c r="D396" s="150">
        <f t="shared" si="66"/>
        <v>0</v>
      </c>
      <c r="E396" s="115">
        <f t="shared" si="64"/>
        <v>0</v>
      </c>
      <c r="F396" s="116" t="str">
        <f t="shared" si="65"/>
        <v/>
      </c>
      <c r="G396" s="114">
        <f>SUM(G397,G398,G399,G400,G401,G402,G403,G404)</f>
        <v>0</v>
      </c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</row>
    <row r="397" s="95" customFormat="1" ht="15.75" customHeight="1" spans="1:17">
      <c r="A397" s="112">
        <v>2060201</v>
      </c>
      <c r="B397" s="113" t="s">
        <v>302</v>
      </c>
      <c r="C397" s="118"/>
      <c r="D397" s="151"/>
      <c r="E397" s="115">
        <f t="shared" si="64"/>
        <v>0</v>
      </c>
      <c r="F397" s="116" t="str">
        <f t="shared" si="65"/>
        <v/>
      </c>
      <c r="G397" s="118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</row>
    <row r="398" s="95" customFormat="1" ht="15.75" customHeight="1" spans="1:17">
      <c r="A398" s="112">
        <v>2060203</v>
      </c>
      <c r="B398" s="113" t="s">
        <v>303</v>
      </c>
      <c r="C398" s="118"/>
      <c r="D398" s="152"/>
      <c r="E398" s="115">
        <f t="shared" si="64"/>
        <v>0</v>
      </c>
      <c r="F398" s="116" t="str">
        <f t="shared" si="65"/>
        <v/>
      </c>
      <c r="G398" s="119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</row>
    <row r="399" s="95" customFormat="1" ht="15.75" customHeight="1" spans="1:17">
      <c r="A399" s="112">
        <v>2060204</v>
      </c>
      <c r="B399" s="113" t="s">
        <v>304</v>
      </c>
      <c r="C399" s="118"/>
      <c r="D399" s="152"/>
      <c r="E399" s="115">
        <f t="shared" si="64"/>
        <v>0</v>
      </c>
      <c r="F399" s="116" t="str">
        <f t="shared" si="65"/>
        <v/>
      </c>
      <c r="G399" s="119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</row>
    <row r="400" s="95" customFormat="1" ht="15.75" customHeight="1" spans="1:17">
      <c r="A400" s="112">
        <v>2060205</v>
      </c>
      <c r="B400" s="113" t="s">
        <v>305</v>
      </c>
      <c r="C400" s="118"/>
      <c r="D400" s="152"/>
      <c r="E400" s="115">
        <f t="shared" si="64"/>
        <v>0</v>
      </c>
      <c r="F400" s="116" t="str">
        <f t="shared" si="65"/>
        <v/>
      </c>
      <c r="G400" s="119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</row>
    <row r="401" s="95" customFormat="1" ht="15.75" customHeight="1" spans="1:17">
      <c r="A401" s="112">
        <v>2060206</v>
      </c>
      <c r="B401" s="113" t="s">
        <v>306</v>
      </c>
      <c r="C401" s="118"/>
      <c r="D401" s="152"/>
      <c r="E401" s="115">
        <f t="shared" si="64"/>
        <v>0</v>
      </c>
      <c r="F401" s="116" t="str">
        <f t="shared" si="65"/>
        <v/>
      </c>
      <c r="G401" s="119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</row>
    <row r="402" s="95" customFormat="1" ht="15.75" customHeight="1" spans="1:17">
      <c r="A402" s="112">
        <v>2060207</v>
      </c>
      <c r="B402" s="113" t="s">
        <v>307</v>
      </c>
      <c r="C402" s="118"/>
      <c r="D402" s="152"/>
      <c r="E402" s="115">
        <f t="shared" si="64"/>
        <v>0</v>
      </c>
      <c r="F402" s="116" t="str">
        <f t="shared" si="65"/>
        <v/>
      </c>
      <c r="G402" s="119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</row>
    <row r="403" s="95" customFormat="1" ht="15.75" customHeight="1" spans="1:17">
      <c r="A403" s="112">
        <v>2060208</v>
      </c>
      <c r="B403" s="113" t="s">
        <v>308</v>
      </c>
      <c r="C403" s="118"/>
      <c r="D403" s="152"/>
      <c r="E403" s="115">
        <f t="shared" si="64"/>
        <v>0</v>
      </c>
      <c r="F403" s="116" t="str">
        <f t="shared" si="65"/>
        <v/>
      </c>
      <c r="G403" s="119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</row>
    <row r="404" s="95" customFormat="1" ht="15.75" customHeight="1" spans="1:17">
      <c r="A404" s="112">
        <v>2060299</v>
      </c>
      <c r="B404" s="113" t="s">
        <v>309</v>
      </c>
      <c r="C404" s="118"/>
      <c r="D404" s="152"/>
      <c r="E404" s="115">
        <f t="shared" si="64"/>
        <v>0</v>
      </c>
      <c r="F404" s="116" t="str">
        <f t="shared" si="65"/>
        <v/>
      </c>
      <c r="G404" s="119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</row>
    <row r="405" s="95" customFormat="1" ht="15.75" customHeight="1" spans="1:17">
      <c r="A405" s="112">
        <v>20603</v>
      </c>
      <c r="B405" s="113" t="s">
        <v>310</v>
      </c>
      <c r="C405" s="114">
        <f t="shared" ref="C405:G405" si="67">SUM(C406,C407,C408,C409,C410)</f>
        <v>0</v>
      </c>
      <c r="D405" s="150">
        <f t="shared" si="67"/>
        <v>0</v>
      </c>
      <c r="E405" s="115">
        <f t="shared" si="64"/>
        <v>0</v>
      </c>
      <c r="F405" s="116" t="str">
        <f t="shared" si="65"/>
        <v/>
      </c>
      <c r="G405" s="114">
        <f>SUM(G406,G407,G408,G409,G410)</f>
        <v>0</v>
      </c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</row>
    <row r="406" s="95" customFormat="1" ht="15.75" customHeight="1" spans="1:17">
      <c r="A406" s="112">
        <v>2060301</v>
      </c>
      <c r="B406" s="113" t="s">
        <v>302</v>
      </c>
      <c r="C406" s="118"/>
      <c r="D406" s="151"/>
      <c r="E406" s="115">
        <f t="shared" si="64"/>
        <v>0</v>
      </c>
      <c r="F406" s="116" t="str">
        <f t="shared" si="65"/>
        <v/>
      </c>
      <c r="G406" s="118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</row>
    <row r="407" s="95" customFormat="1" ht="15.75" customHeight="1" spans="1:17">
      <c r="A407" s="112">
        <v>2060302</v>
      </c>
      <c r="B407" s="113" t="s">
        <v>311</v>
      </c>
      <c r="C407" s="118"/>
      <c r="D407" s="152"/>
      <c r="E407" s="115">
        <f t="shared" si="64"/>
        <v>0</v>
      </c>
      <c r="F407" s="116" t="str">
        <f t="shared" si="65"/>
        <v/>
      </c>
      <c r="G407" s="119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</row>
    <row r="408" s="95" customFormat="1" ht="15.75" customHeight="1" spans="1:17">
      <c r="A408" s="112">
        <v>2060303</v>
      </c>
      <c r="B408" s="113" t="s">
        <v>312</v>
      </c>
      <c r="C408" s="118"/>
      <c r="D408" s="152"/>
      <c r="E408" s="115">
        <f t="shared" si="64"/>
        <v>0</v>
      </c>
      <c r="F408" s="116" t="str">
        <f t="shared" si="65"/>
        <v/>
      </c>
      <c r="G408" s="119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</row>
    <row r="409" s="95" customFormat="1" ht="15.75" customHeight="1" spans="1:17">
      <c r="A409" s="112">
        <v>2060304</v>
      </c>
      <c r="B409" s="113" t="s">
        <v>313</v>
      </c>
      <c r="C409" s="118"/>
      <c r="D409" s="152"/>
      <c r="E409" s="115">
        <f t="shared" si="64"/>
        <v>0</v>
      </c>
      <c r="F409" s="116" t="str">
        <f t="shared" si="65"/>
        <v/>
      </c>
      <c r="G409" s="119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</row>
    <row r="410" s="95" customFormat="1" ht="15.75" customHeight="1" spans="1:17">
      <c r="A410" s="112">
        <v>2060399</v>
      </c>
      <c r="B410" s="113" t="s">
        <v>314</v>
      </c>
      <c r="C410" s="118"/>
      <c r="D410" s="152"/>
      <c r="E410" s="115">
        <f t="shared" si="64"/>
        <v>0</v>
      </c>
      <c r="F410" s="116" t="str">
        <f t="shared" si="65"/>
        <v/>
      </c>
      <c r="G410" s="119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</row>
    <row r="411" s="95" customFormat="1" ht="15.75" customHeight="1" spans="1:17">
      <c r="A411" s="112">
        <v>20604</v>
      </c>
      <c r="B411" s="113" t="s">
        <v>315</v>
      </c>
      <c r="C411" s="114">
        <f t="shared" ref="C411:G411" si="68">SUM(C412,C413,C414,C415)</f>
        <v>0</v>
      </c>
      <c r="D411" s="150">
        <f t="shared" si="68"/>
        <v>0</v>
      </c>
      <c r="E411" s="115">
        <f t="shared" si="64"/>
        <v>0</v>
      </c>
      <c r="F411" s="116" t="str">
        <f t="shared" si="65"/>
        <v/>
      </c>
      <c r="G411" s="114">
        <f>SUM(G412,G413,G414,G415)</f>
        <v>0</v>
      </c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</row>
    <row r="412" s="95" customFormat="1" ht="15.75" customHeight="1" spans="1:17">
      <c r="A412" s="112">
        <v>2060401</v>
      </c>
      <c r="B412" s="113" t="s">
        <v>302</v>
      </c>
      <c r="C412" s="118"/>
      <c r="D412" s="151"/>
      <c r="E412" s="115">
        <f t="shared" si="64"/>
        <v>0</v>
      </c>
      <c r="F412" s="116" t="str">
        <f t="shared" si="65"/>
        <v/>
      </c>
      <c r="G412" s="118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</row>
    <row r="413" s="95" customFormat="1" ht="15.75" customHeight="1" spans="1:17">
      <c r="A413" s="112">
        <v>2060404</v>
      </c>
      <c r="B413" s="113" t="s">
        <v>316</v>
      </c>
      <c r="C413" s="118"/>
      <c r="D413" s="152"/>
      <c r="E413" s="115">
        <f t="shared" si="64"/>
        <v>0</v>
      </c>
      <c r="F413" s="116" t="str">
        <f t="shared" si="65"/>
        <v/>
      </c>
      <c r="G413" s="119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</row>
    <row r="414" s="95" customFormat="1" ht="15.75" customHeight="1" spans="1:17">
      <c r="A414" s="112">
        <v>2060405</v>
      </c>
      <c r="B414" s="113" t="s">
        <v>317</v>
      </c>
      <c r="C414" s="118"/>
      <c r="D414" s="152"/>
      <c r="E414" s="115">
        <f t="shared" si="64"/>
        <v>0</v>
      </c>
      <c r="F414" s="116" t="str">
        <f t="shared" si="65"/>
        <v/>
      </c>
      <c r="G414" s="119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</row>
    <row r="415" s="95" customFormat="1" ht="15.75" customHeight="1" spans="1:17">
      <c r="A415" s="112">
        <v>2060499</v>
      </c>
      <c r="B415" s="113" t="s">
        <v>318</v>
      </c>
      <c r="C415" s="118"/>
      <c r="D415" s="152"/>
      <c r="E415" s="115">
        <f t="shared" si="64"/>
        <v>0</v>
      </c>
      <c r="F415" s="116" t="str">
        <f t="shared" si="65"/>
        <v/>
      </c>
      <c r="G415" s="119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</row>
    <row r="416" s="95" customFormat="1" ht="15.75" customHeight="1" spans="1:17">
      <c r="A416" s="112">
        <v>20605</v>
      </c>
      <c r="B416" s="113" t="s">
        <v>319</v>
      </c>
      <c r="C416" s="114">
        <f t="shared" ref="C416:G416" si="69">SUM(C417,C418,C419,C420)</f>
        <v>0</v>
      </c>
      <c r="D416" s="150">
        <f t="shared" si="69"/>
        <v>0</v>
      </c>
      <c r="E416" s="115">
        <f t="shared" si="64"/>
        <v>0</v>
      </c>
      <c r="F416" s="116" t="str">
        <f t="shared" si="65"/>
        <v/>
      </c>
      <c r="G416" s="114">
        <f>SUM(G417,G418,G419,G420)</f>
        <v>0</v>
      </c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</row>
    <row r="417" s="95" customFormat="1" ht="15.75" customHeight="1" spans="1:17">
      <c r="A417" s="112">
        <v>2060501</v>
      </c>
      <c r="B417" s="113" t="s">
        <v>302</v>
      </c>
      <c r="C417" s="118"/>
      <c r="D417" s="151"/>
      <c r="E417" s="115">
        <f t="shared" si="64"/>
        <v>0</v>
      </c>
      <c r="F417" s="116" t="str">
        <f t="shared" si="65"/>
        <v/>
      </c>
      <c r="G417" s="118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</row>
    <row r="418" s="95" customFormat="1" ht="15.75" customHeight="1" spans="1:17">
      <c r="A418" s="112">
        <v>2060502</v>
      </c>
      <c r="B418" s="113" t="s">
        <v>320</v>
      </c>
      <c r="C418" s="118"/>
      <c r="D418" s="152"/>
      <c r="E418" s="115">
        <f t="shared" si="64"/>
        <v>0</v>
      </c>
      <c r="F418" s="116" t="str">
        <f t="shared" si="65"/>
        <v/>
      </c>
      <c r="G418" s="119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</row>
    <row r="419" s="95" customFormat="1" ht="15.75" customHeight="1" spans="1:17">
      <c r="A419" s="112">
        <v>2060503</v>
      </c>
      <c r="B419" s="113" t="s">
        <v>321</v>
      </c>
      <c r="C419" s="118"/>
      <c r="D419" s="152"/>
      <c r="E419" s="115">
        <f t="shared" si="64"/>
        <v>0</v>
      </c>
      <c r="F419" s="116" t="str">
        <f t="shared" si="65"/>
        <v/>
      </c>
      <c r="G419" s="119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</row>
    <row r="420" s="95" customFormat="1" ht="15.75" customHeight="1" spans="1:17">
      <c r="A420" s="112">
        <v>2060599</v>
      </c>
      <c r="B420" s="113" t="s">
        <v>322</v>
      </c>
      <c r="C420" s="118"/>
      <c r="D420" s="152"/>
      <c r="E420" s="115">
        <f t="shared" si="64"/>
        <v>0</v>
      </c>
      <c r="F420" s="116" t="str">
        <f t="shared" si="65"/>
        <v/>
      </c>
      <c r="G420" s="119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</row>
    <row r="421" s="95" customFormat="1" ht="15.75" customHeight="1" spans="1:17">
      <c r="A421" s="112">
        <v>20606</v>
      </c>
      <c r="B421" s="113" t="s">
        <v>323</v>
      </c>
      <c r="C421" s="114">
        <f t="shared" ref="C421:G421" si="70">SUM(C422,C423,C424,C425)</f>
        <v>0</v>
      </c>
      <c r="D421" s="150">
        <f t="shared" si="70"/>
        <v>0</v>
      </c>
      <c r="E421" s="115">
        <f t="shared" si="64"/>
        <v>0</v>
      </c>
      <c r="F421" s="116" t="str">
        <f t="shared" si="65"/>
        <v/>
      </c>
      <c r="G421" s="114">
        <f>SUM(G422,G423,G424,G425)</f>
        <v>0</v>
      </c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</row>
    <row r="422" s="95" customFormat="1" ht="15.75" customHeight="1" spans="1:17">
      <c r="A422" s="112">
        <v>2060601</v>
      </c>
      <c r="B422" s="113" t="s">
        <v>324</v>
      </c>
      <c r="C422" s="118"/>
      <c r="D422" s="151"/>
      <c r="E422" s="115">
        <f t="shared" si="64"/>
        <v>0</v>
      </c>
      <c r="F422" s="116" t="str">
        <f t="shared" si="65"/>
        <v/>
      </c>
      <c r="G422" s="118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</row>
    <row r="423" s="95" customFormat="1" ht="15.75" customHeight="1" spans="1:17">
      <c r="A423" s="112">
        <v>2060602</v>
      </c>
      <c r="B423" s="113" t="s">
        <v>325</v>
      </c>
      <c r="C423" s="118"/>
      <c r="D423" s="152"/>
      <c r="E423" s="115">
        <f t="shared" si="64"/>
        <v>0</v>
      </c>
      <c r="F423" s="116" t="str">
        <f t="shared" si="65"/>
        <v/>
      </c>
      <c r="G423" s="119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</row>
    <row r="424" s="95" customFormat="1" ht="15.75" customHeight="1" spans="1:17">
      <c r="A424" s="112">
        <v>2060603</v>
      </c>
      <c r="B424" s="113" t="s">
        <v>326</v>
      </c>
      <c r="C424" s="118"/>
      <c r="D424" s="152"/>
      <c r="E424" s="115">
        <f t="shared" si="64"/>
        <v>0</v>
      </c>
      <c r="F424" s="116" t="str">
        <f t="shared" si="65"/>
        <v/>
      </c>
      <c r="G424" s="119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</row>
    <row r="425" s="95" customFormat="1" ht="15.75" customHeight="1" spans="1:17">
      <c r="A425" s="112">
        <v>2060699</v>
      </c>
      <c r="B425" s="113" t="s">
        <v>327</v>
      </c>
      <c r="C425" s="118"/>
      <c r="D425" s="152"/>
      <c r="E425" s="115">
        <f t="shared" si="64"/>
        <v>0</v>
      </c>
      <c r="F425" s="116" t="str">
        <f t="shared" si="65"/>
        <v/>
      </c>
      <c r="G425" s="119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</row>
    <row r="426" s="95" customFormat="1" ht="15.75" customHeight="1" spans="1:17">
      <c r="A426" s="112">
        <v>20607</v>
      </c>
      <c r="B426" s="113" t="s">
        <v>328</v>
      </c>
      <c r="C426" s="114">
        <f t="shared" ref="C426:G426" si="71">SUM(C427,C428,C429,C430,C431,C432)</f>
        <v>0</v>
      </c>
      <c r="D426" s="150">
        <f t="shared" si="71"/>
        <v>0</v>
      </c>
      <c r="E426" s="115">
        <f t="shared" si="64"/>
        <v>0</v>
      </c>
      <c r="F426" s="116" t="str">
        <f t="shared" si="65"/>
        <v/>
      </c>
      <c r="G426" s="114">
        <f>SUM(G427,G428,G429,G430,G431,G432)</f>
        <v>0</v>
      </c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</row>
    <row r="427" s="95" customFormat="1" ht="15.75" customHeight="1" spans="1:17">
      <c r="A427" s="112">
        <v>2060701</v>
      </c>
      <c r="B427" s="113" t="s">
        <v>302</v>
      </c>
      <c r="C427" s="118"/>
      <c r="D427" s="151"/>
      <c r="E427" s="115">
        <f t="shared" si="64"/>
        <v>0</v>
      </c>
      <c r="F427" s="116" t="str">
        <f t="shared" si="65"/>
        <v/>
      </c>
      <c r="G427" s="118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</row>
    <row r="428" s="95" customFormat="1" ht="15.75" customHeight="1" spans="1:17">
      <c r="A428" s="112">
        <v>2060702</v>
      </c>
      <c r="B428" s="113" t="s">
        <v>329</v>
      </c>
      <c r="C428" s="118"/>
      <c r="D428" s="152"/>
      <c r="E428" s="115">
        <f t="shared" si="64"/>
        <v>0</v>
      </c>
      <c r="F428" s="116" t="str">
        <f t="shared" si="65"/>
        <v/>
      </c>
      <c r="G428" s="119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</row>
    <row r="429" s="95" customFormat="1" ht="15.75" customHeight="1" spans="1:17">
      <c r="A429" s="112">
        <v>2060703</v>
      </c>
      <c r="B429" s="113" t="s">
        <v>330</v>
      </c>
      <c r="C429" s="118"/>
      <c r="D429" s="152"/>
      <c r="E429" s="115">
        <f t="shared" si="64"/>
        <v>0</v>
      </c>
      <c r="F429" s="116" t="str">
        <f t="shared" si="65"/>
        <v/>
      </c>
      <c r="G429" s="119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</row>
    <row r="430" s="95" customFormat="1" ht="15.75" customHeight="1" spans="1:17">
      <c r="A430" s="112">
        <v>2060704</v>
      </c>
      <c r="B430" s="113" t="s">
        <v>331</v>
      </c>
      <c r="C430" s="118"/>
      <c r="D430" s="152"/>
      <c r="E430" s="115">
        <f t="shared" si="64"/>
        <v>0</v>
      </c>
      <c r="F430" s="116" t="str">
        <f t="shared" si="65"/>
        <v/>
      </c>
      <c r="G430" s="119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</row>
    <row r="431" s="95" customFormat="1" ht="15.75" customHeight="1" spans="1:17">
      <c r="A431" s="112">
        <v>2060705</v>
      </c>
      <c r="B431" s="113" t="s">
        <v>332</v>
      </c>
      <c r="C431" s="118"/>
      <c r="D431" s="152"/>
      <c r="E431" s="115">
        <f t="shared" si="64"/>
        <v>0</v>
      </c>
      <c r="F431" s="116" t="str">
        <f t="shared" si="65"/>
        <v/>
      </c>
      <c r="G431" s="119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</row>
    <row r="432" s="95" customFormat="1" ht="15.75" customHeight="1" spans="1:17">
      <c r="A432" s="112">
        <v>2060799</v>
      </c>
      <c r="B432" s="113" t="s">
        <v>333</v>
      </c>
      <c r="C432" s="118"/>
      <c r="D432" s="152"/>
      <c r="E432" s="115">
        <f t="shared" si="64"/>
        <v>0</v>
      </c>
      <c r="F432" s="116" t="str">
        <f t="shared" si="65"/>
        <v/>
      </c>
      <c r="G432" s="119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</row>
    <row r="433" s="95" customFormat="1" ht="15.75" customHeight="1" spans="1:17">
      <c r="A433" s="112">
        <v>20608</v>
      </c>
      <c r="B433" s="113" t="s">
        <v>334</v>
      </c>
      <c r="C433" s="114">
        <f t="shared" ref="C433:G433" si="72">SUM(C434,C435,C436)</f>
        <v>0</v>
      </c>
      <c r="D433" s="150">
        <f t="shared" si="72"/>
        <v>0</v>
      </c>
      <c r="E433" s="115">
        <f t="shared" si="64"/>
        <v>0</v>
      </c>
      <c r="F433" s="116" t="str">
        <f t="shared" si="65"/>
        <v/>
      </c>
      <c r="G433" s="114">
        <f>SUM(G434,G435,G436)</f>
        <v>0</v>
      </c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</row>
    <row r="434" s="95" customFormat="1" ht="15.75" customHeight="1" spans="1:17">
      <c r="A434" s="112">
        <v>2060801</v>
      </c>
      <c r="B434" s="113" t="s">
        <v>335</v>
      </c>
      <c r="C434" s="118"/>
      <c r="D434" s="151"/>
      <c r="E434" s="115">
        <f t="shared" si="64"/>
        <v>0</v>
      </c>
      <c r="F434" s="116" t="str">
        <f t="shared" si="65"/>
        <v/>
      </c>
      <c r="G434" s="118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</row>
    <row r="435" s="95" customFormat="1" ht="15.75" customHeight="1" spans="1:17">
      <c r="A435" s="112">
        <v>2060802</v>
      </c>
      <c r="B435" s="113" t="s">
        <v>336</v>
      </c>
      <c r="C435" s="118"/>
      <c r="D435" s="151"/>
      <c r="E435" s="115">
        <f t="shared" si="64"/>
        <v>0</v>
      </c>
      <c r="F435" s="116" t="str">
        <f t="shared" si="65"/>
        <v/>
      </c>
      <c r="G435" s="118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</row>
    <row r="436" s="95" customFormat="1" ht="15.75" customHeight="1" spans="1:17">
      <c r="A436" s="112">
        <v>2060899</v>
      </c>
      <c r="B436" s="113" t="s">
        <v>337</v>
      </c>
      <c r="C436" s="118"/>
      <c r="D436" s="151"/>
      <c r="E436" s="115">
        <f t="shared" si="64"/>
        <v>0</v>
      </c>
      <c r="F436" s="116" t="str">
        <f t="shared" si="65"/>
        <v/>
      </c>
      <c r="G436" s="118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</row>
    <row r="437" s="95" customFormat="1" ht="15.75" customHeight="1" spans="1:17">
      <c r="A437" s="112">
        <v>20609</v>
      </c>
      <c r="B437" s="113" t="s">
        <v>338</v>
      </c>
      <c r="C437" s="114">
        <f t="shared" ref="C437:G437" si="73">SUM(C438,C439,C440)</f>
        <v>0</v>
      </c>
      <c r="D437" s="150">
        <f t="shared" si="73"/>
        <v>0</v>
      </c>
      <c r="E437" s="115">
        <f t="shared" si="64"/>
        <v>0</v>
      </c>
      <c r="F437" s="116" t="str">
        <f t="shared" si="65"/>
        <v/>
      </c>
      <c r="G437" s="114">
        <f>SUM(G438,G439,G440)</f>
        <v>0</v>
      </c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</row>
    <row r="438" s="95" customFormat="1" ht="15.75" customHeight="1" spans="1:17">
      <c r="A438" s="112">
        <v>2060901</v>
      </c>
      <c r="B438" s="113" t="s">
        <v>339</v>
      </c>
      <c r="C438" s="118"/>
      <c r="D438" s="151"/>
      <c r="E438" s="115">
        <f t="shared" si="64"/>
        <v>0</v>
      </c>
      <c r="F438" s="116" t="str">
        <f t="shared" si="65"/>
        <v/>
      </c>
      <c r="G438" s="118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</row>
    <row r="439" s="95" customFormat="1" ht="15.75" customHeight="1" spans="1:17">
      <c r="A439" s="112">
        <v>2060902</v>
      </c>
      <c r="B439" s="113" t="s">
        <v>340</v>
      </c>
      <c r="C439" s="118"/>
      <c r="D439" s="151"/>
      <c r="E439" s="115">
        <f t="shared" si="64"/>
        <v>0</v>
      </c>
      <c r="F439" s="116" t="str">
        <f t="shared" si="65"/>
        <v/>
      </c>
      <c r="G439" s="118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</row>
    <row r="440" s="95" customFormat="1" ht="15.75" customHeight="1" spans="1:17">
      <c r="A440" s="112">
        <v>2060999</v>
      </c>
      <c r="B440" s="113" t="s">
        <v>341</v>
      </c>
      <c r="C440" s="118"/>
      <c r="D440" s="151"/>
      <c r="E440" s="115">
        <f t="shared" si="64"/>
        <v>0</v>
      </c>
      <c r="F440" s="116" t="str">
        <f t="shared" si="65"/>
        <v/>
      </c>
      <c r="G440" s="118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</row>
    <row r="441" s="95" customFormat="1" ht="15.75" customHeight="1" spans="1:17">
      <c r="A441" s="112">
        <v>20699</v>
      </c>
      <c r="B441" s="113" t="s">
        <v>342</v>
      </c>
      <c r="C441" s="114">
        <f t="shared" ref="C441:G441" si="74">SUM(C442,C443,C444,C445)</f>
        <v>0</v>
      </c>
      <c r="D441" s="150">
        <f t="shared" si="74"/>
        <v>0</v>
      </c>
      <c r="E441" s="115">
        <f t="shared" si="64"/>
        <v>0</v>
      </c>
      <c r="F441" s="116" t="str">
        <f t="shared" si="65"/>
        <v/>
      </c>
      <c r="G441" s="114">
        <f>SUM(G442,G443,G444,G445)</f>
        <v>0</v>
      </c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</row>
    <row r="442" s="95" customFormat="1" ht="15.75" customHeight="1" spans="1:17">
      <c r="A442" s="112">
        <v>2069901</v>
      </c>
      <c r="B442" s="113" t="s">
        <v>343</v>
      </c>
      <c r="C442" s="118"/>
      <c r="D442" s="151"/>
      <c r="E442" s="115">
        <f t="shared" si="64"/>
        <v>0</v>
      </c>
      <c r="F442" s="116" t="str">
        <f t="shared" si="65"/>
        <v/>
      </c>
      <c r="G442" s="118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</row>
    <row r="443" s="95" customFormat="1" ht="15.75" customHeight="1" spans="1:17">
      <c r="A443" s="112">
        <v>2069902</v>
      </c>
      <c r="B443" s="113" t="s">
        <v>344</v>
      </c>
      <c r="C443" s="118"/>
      <c r="D443" s="152"/>
      <c r="E443" s="115">
        <f t="shared" si="64"/>
        <v>0</v>
      </c>
      <c r="F443" s="116" t="str">
        <f t="shared" si="65"/>
        <v/>
      </c>
      <c r="G443" s="119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</row>
    <row r="444" s="95" customFormat="1" ht="15.75" customHeight="1" spans="1:17">
      <c r="A444" s="112">
        <v>2069903</v>
      </c>
      <c r="B444" s="113" t="s">
        <v>345</v>
      </c>
      <c r="C444" s="118"/>
      <c r="D444" s="152"/>
      <c r="E444" s="115">
        <f t="shared" si="64"/>
        <v>0</v>
      </c>
      <c r="F444" s="116" t="str">
        <f t="shared" si="65"/>
        <v/>
      </c>
      <c r="G444" s="119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</row>
    <row r="445" s="95" customFormat="1" ht="15.75" customHeight="1" spans="1:17">
      <c r="A445" s="112">
        <v>2069999</v>
      </c>
      <c r="B445" s="113" t="s">
        <v>346</v>
      </c>
      <c r="C445" s="118"/>
      <c r="D445" s="152"/>
      <c r="E445" s="115">
        <f t="shared" si="64"/>
        <v>0</v>
      </c>
      <c r="F445" s="116" t="str">
        <f t="shared" si="65"/>
        <v/>
      </c>
      <c r="G445" s="119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</row>
    <row r="446" s="95" customFormat="1" ht="15.75" customHeight="1" spans="1:17">
      <c r="A446" s="112">
        <v>207</v>
      </c>
      <c r="B446" s="113" t="s">
        <v>347</v>
      </c>
      <c r="C446" s="114">
        <f t="shared" ref="C446:G446" si="75">SUM(C447,C463,C471,C482,C491,C499)</f>
        <v>2293</v>
      </c>
      <c r="D446" s="150">
        <f t="shared" si="75"/>
        <v>1621</v>
      </c>
      <c r="E446" s="115">
        <f t="shared" si="64"/>
        <v>-672</v>
      </c>
      <c r="F446" s="116">
        <f t="shared" si="65"/>
        <v>-0.293065852594854</v>
      </c>
      <c r="G446" s="114">
        <f>SUM(G447,G463,G471,G482,G491,G499)</f>
        <v>1621</v>
      </c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</row>
    <row r="447" s="95" customFormat="1" ht="15.75" customHeight="1" spans="1:17">
      <c r="A447" s="112">
        <v>20701</v>
      </c>
      <c r="B447" s="113" t="s">
        <v>348</v>
      </c>
      <c r="C447" s="114">
        <f t="shared" ref="C447:G447" si="76">SUM(C448,C449,C450,C451,C452,C453,C454,C455,C456,C457,C458,C459,C460,C461,C462)</f>
        <v>1984</v>
      </c>
      <c r="D447" s="150">
        <f t="shared" si="76"/>
        <v>1322</v>
      </c>
      <c r="E447" s="115">
        <f t="shared" si="64"/>
        <v>-662</v>
      </c>
      <c r="F447" s="116">
        <f t="shared" si="65"/>
        <v>-0.33366935483871</v>
      </c>
      <c r="G447" s="114">
        <f>SUM(G448,G449,G450,G451,G452,G453,G454,G455,G456,G457,G458,G459,G460,G461,G462)</f>
        <v>1322</v>
      </c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</row>
    <row r="448" s="95" customFormat="1" ht="15.75" customHeight="1" spans="1:17">
      <c r="A448" s="112">
        <v>2070101</v>
      </c>
      <c r="B448" s="113" t="s">
        <v>58</v>
      </c>
      <c r="C448" s="118">
        <v>135</v>
      </c>
      <c r="D448" s="151">
        <v>144</v>
      </c>
      <c r="E448" s="115">
        <f t="shared" si="64"/>
        <v>9</v>
      </c>
      <c r="F448" s="116">
        <f t="shared" si="65"/>
        <v>0.0666666666666667</v>
      </c>
      <c r="G448" s="118">
        <v>144</v>
      </c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</row>
    <row r="449" s="95" customFormat="1" ht="15.75" customHeight="1" spans="1:17">
      <c r="A449" s="112">
        <v>2070102</v>
      </c>
      <c r="B449" s="113" t="s">
        <v>59</v>
      </c>
      <c r="C449" s="119"/>
      <c r="D449" s="152"/>
      <c r="E449" s="115">
        <f t="shared" si="64"/>
        <v>0</v>
      </c>
      <c r="F449" s="116" t="str">
        <f t="shared" si="65"/>
        <v/>
      </c>
      <c r="G449" s="119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</row>
    <row r="450" s="95" customFormat="1" ht="15.75" customHeight="1" spans="1:17">
      <c r="A450" s="112">
        <v>2070103</v>
      </c>
      <c r="B450" s="113" t="s">
        <v>60</v>
      </c>
      <c r="C450" s="119"/>
      <c r="D450" s="152"/>
      <c r="E450" s="115">
        <f t="shared" si="64"/>
        <v>0</v>
      </c>
      <c r="F450" s="116" t="str">
        <f t="shared" si="65"/>
        <v/>
      </c>
      <c r="G450" s="119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</row>
    <row r="451" s="95" customFormat="1" ht="15.75" customHeight="1" spans="1:17">
      <c r="A451" s="112">
        <v>2070104</v>
      </c>
      <c r="B451" s="113" t="s">
        <v>349</v>
      </c>
      <c r="C451" s="119"/>
      <c r="D451" s="152"/>
      <c r="E451" s="115">
        <f t="shared" si="64"/>
        <v>0</v>
      </c>
      <c r="F451" s="116" t="str">
        <f t="shared" si="65"/>
        <v/>
      </c>
      <c r="G451" s="119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</row>
    <row r="452" s="95" customFormat="1" ht="15.75" customHeight="1" spans="1:17">
      <c r="A452" s="112">
        <v>2070105</v>
      </c>
      <c r="B452" s="113" t="s">
        <v>350</v>
      </c>
      <c r="C452" s="119"/>
      <c r="D452" s="152"/>
      <c r="E452" s="115">
        <f t="shared" si="64"/>
        <v>0</v>
      </c>
      <c r="F452" s="116" t="str">
        <f t="shared" si="65"/>
        <v/>
      </c>
      <c r="G452" s="119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</row>
    <row r="453" s="95" customFormat="1" ht="15.75" customHeight="1" spans="1:17">
      <c r="A453" s="112">
        <v>2070106</v>
      </c>
      <c r="B453" s="113" t="s">
        <v>351</v>
      </c>
      <c r="C453" s="119"/>
      <c r="D453" s="152"/>
      <c r="E453" s="115">
        <f t="shared" si="64"/>
        <v>0</v>
      </c>
      <c r="F453" s="116" t="str">
        <f t="shared" si="65"/>
        <v/>
      </c>
      <c r="G453" s="119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</row>
    <row r="454" s="95" customFormat="1" ht="15.75" customHeight="1" spans="1:17">
      <c r="A454" s="112">
        <v>2070107</v>
      </c>
      <c r="B454" s="113" t="s">
        <v>352</v>
      </c>
      <c r="C454" s="119"/>
      <c r="D454" s="152"/>
      <c r="E454" s="115">
        <f t="shared" si="64"/>
        <v>0</v>
      </c>
      <c r="F454" s="116" t="str">
        <f t="shared" si="65"/>
        <v/>
      </c>
      <c r="G454" s="119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</row>
    <row r="455" s="95" customFormat="1" ht="15.75" customHeight="1" spans="1:17">
      <c r="A455" s="112">
        <v>2070108</v>
      </c>
      <c r="B455" s="113" t="s">
        <v>353</v>
      </c>
      <c r="C455" s="119"/>
      <c r="D455" s="152"/>
      <c r="E455" s="115">
        <f t="shared" ref="E455:E518" si="77">D455-C455</f>
        <v>0</v>
      </c>
      <c r="F455" s="116" t="str">
        <f t="shared" ref="F455:F518" si="78">IFERROR(E455/C455,"")</f>
        <v/>
      </c>
      <c r="G455" s="119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</row>
    <row r="456" s="95" customFormat="1" ht="15.75" customHeight="1" spans="1:17">
      <c r="A456" s="112">
        <v>2070109</v>
      </c>
      <c r="B456" s="113" t="s">
        <v>354</v>
      </c>
      <c r="C456" s="119"/>
      <c r="D456" s="152">
        <v>5</v>
      </c>
      <c r="E456" s="115">
        <f t="shared" si="77"/>
        <v>5</v>
      </c>
      <c r="F456" s="116" t="str">
        <f t="shared" si="78"/>
        <v/>
      </c>
      <c r="G456" s="119">
        <v>5</v>
      </c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</row>
    <row r="457" s="95" customFormat="1" ht="15.75" customHeight="1" spans="1:17">
      <c r="A457" s="112">
        <v>2070110</v>
      </c>
      <c r="B457" s="113" t="s">
        <v>355</v>
      </c>
      <c r="C457" s="119"/>
      <c r="D457" s="152"/>
      <c r="E457" s="115">
        <f t="shared" si="77"/>
        <v>0</v>
      </c>
      <c r="F457" s="116" t="str">
        <f t="shared" si="78"/>
        <v/>
      </c>
      <c r="G457" s="119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</row>
    <row r="458" s="95" customFormat="1" ht="15.75" customHeight="1" spans="1:17">
      <c r="A458" s="112">
        <v>2070111</v>
      </c>
      <c r="B458" s="113" t="s">
        <v>356</v>
      </c>
      <c r="C458" s="119"/>
      <c r="D458" s="152"/>
      <c r="E458" s="115">
        <f t="shared" si="77"/>
        <v>0</v>
      </c>
      <c r="F458" s="116" t="str">
        <f t="shared" si="78"/>
        <v/>
      </c>
      <c r="G458" s="119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</row>
    <row r="459" s="95" customFormat="1" ht="15.75" customHeight="1" spans="1:17">
      <c r="A459" s="112">
        <v>2070112</v>
      </c>
      <c r="B459" s="113" t="s">
        <v>357</v>
      </c>
      <c r="C459" s="119"/>
      <c r="D459" s="152"/>
      <c r="E459" s="115">
        <f t="shared" si="77"/>
        <v>0</v>
      </c>
      <c r="F459" s="116" t="str">
        <f t="shared" si="78"/>
        <v/>
      </c>
      <c r="G459" s="119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</row>
    <row r="460" s="95" customFormat="1" ht="15.75" customHeight="1" spans="1:17">
      <c r="A460" s="112">
        <v>2070113</v>
      </c>
      <c r="B460" s="113" t="s">
        <v>358</v>
      </c>
      <c r="C460" s="119"/>
      <c r="D460" s="152"/>
      <c r="E460" s="115">
        <f t="shared" si="77"/>
        <v>0</v>
      </c>
      <c r="F460" s="116" t="str">
        <f t="shared" si="78"/>
        <v/>
      </c>
      <c r="G460" s="119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</row>
    <row r="461" s="95" customFormat="1" ht="15.75" customHeight="1" spans="1:17">
      <c r="A461" s="112">
        <v>2070114</v>
      </c>
      <c r="B461" s="113" t="s">
        <v>359</v>
      </c>
      <c r="C461" s="119"/>
      <c r="D461" s="152"/>
      <c r="E461" s="115">
        <f t="shared" si="77"/>
        <v>0</v>
      </c>
      <c r="F461" s="116" t="str">
        <f t="shared" si="78"/>
        <v/>
      </c>
      <c r="G461" s="119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</row>
    <row r="462" s="95" customFormat="1" ht="15.75" customHeight="1" spans="1:17">
      <c r="A462" s="112">
        <v>2070199</v>
      </c>
      <c r="B462" s="113" t="s">
        <v>360</v>
      </c>
      <c r="C462" s="119">
        <v>1849</v>
      </c>
      <c r="D462" s="152">
        <v>1173</v>
      </c>
      <c r="E462" s="115">
        <f t="shared" si="77"/>
        <v>-676</v>
      </c>
      <c r="F462" s="116">
        <f t="shared" si="78"/>
        <v>-0.365603028664143</v>
      </c>
      <c r="G462" s="119">
        <v>1173</v>
      </c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</row>
    <row r="463" s="95" customFormat="1" ht="15.75" customHeight="1" spans="1:17">
      <c r="A463" s="112">
        <v>20702</v>
      </c>
      <c r="B463" s="113" t="s">
        <v>361</v>
      </c>
      <c r="C463" s="114">
        <f t="shared" ref="C463:G463" si="79">SUM(C464,C465,C466,C467,C468,C469,C470)</f>
        <v>68</v>
      </c>
      <c r="D463" s="150">
        <f t="shared" si="79"/>
        <v>88</v>
      </c>
      <c r="E463" s="115">
        <f t="shared" si="77"/>
        <v>20</v>
      </c>
      <c r="F463" s="116">
        <f t="shared" si="78"/>
        <v>0.294117647058824</v>
      </c>
      <c r="G463" s="114">
        <f>SUM(G464,G465,G466,G467,G468,G469,G470)</f>
        <v>88</v>
      </c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</row>
    <row r="464" s="95" customFormat="1" ht="15.75" customHeight="1" spans="1:17">
      <c r="A464" s="112">
        <v>2070201</v>
      </c>
      <c r="B464" s="113" t="s">
        <v>58</v>
      </c>
      <c r="C464" s="118"/>
      <c r="D464" s="151"/>
      <c r="E464" s="115">
        <f t="shared" si="77"/>
        <v>0</v>
      </c>
      <c r="F464" s="116" t="str">
        <f t="shared" si="78"/>
        <v/>
      </c>
      <c r="G464" s="118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</row>
    <row r="465" s="95" customFormat="1" ht="15.75" customHeight="1" spans="1:17">
      <c r="A465" s="112">
        <v>2070202</v>
      </c>
      <c r="B465" s="113" t="s">
        <v>59</v>
      </c>
      <c r="C465" s="119"/>
      <c r="D465" s="152"/>
      <c r="E465" s="115">
        <f t="shared" si="77"/>
        <v>0</v>
      </c>
      <c r="F465" s="116" t="str">
        <f t="shared" si="78"/>
        <v/>
      </c>
      <c r="G465" s="119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</row>
    <row r="466" s="95" customFormat="1" ht="15.75" customHeight="1" spans="1:17">
      <c r="A466" s="112">
        <v>2070203</v>
      </c>
      <c r="B466" s="113" t="s">
        <v>60</v>
      </c>
      <c r="C466" s="119"/>
      <c r="D466" s="152"/>
      <c r="E466" s="115">
        <f t="shared" si="77"/>
        <v>0</v>
      </c>
      <c r="F466" s="116" t="str">
        <f t="shared" si="78"/>
        <v/>
      </c>
      <c r="G466" s="119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</row>
    <row r="467" s="95" customFormat="1" ht="15.75" customHeight="1" spans="1:17">
      <c r="A467" s="112">
        <v>2070204</v>
      </c>
      <c r="B467" s="113" t="s">
        <v>362</v>
      </c>
      <c r="C467" s="119"/>
      <c r="D467" s="152"/>
      <c r="E467" s="115">
        <f t="shared" si="77"/>
        <v>0</v>
      </c>
      <c r="F467" s="116" t="str">
        <f t="shared" si="78"/>
        <v/>
      </c>
      <c r="G467" s="119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</row>
    <row r="468" s="95" customFormat="1" ht="15.75" customHeight="1" spans="1:17">
      <c r="A468" s="112">
        <v>2070205</v>
      </c>
      <c r="B468" s="113" t="s">
        <v>363</v>
      </c>
      <c r="C468" s="119">
        <v>68</v>
      </c>
      <c r="D468" s="152">
        <v>78</v>
      </c>
      <c r="E468" s="115">
        <f t="shared" si="77"/>
        <v>10</v>
      </c>
      <c r="F468" s="116">
        <f t="shared" si="78"/>
        <v>0.147058823529412</v>
      </c>
      <c r="G468" s="119">
        <v>78</v>
      </c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</row>
    <row r="469" s="95" customFormat="1" ht="15.75" customHeight="1" spans="1:17">
      <c r="A469" s="112">
        <v>2070206</v>
      </c>
      <c r="B469" s="113" t="s">
        <v>364</v>
      </c>
      <c r="C469" s="119"/>
      <c r="D469" s="152">
        <v>10</v>
      </c>
      <c r="E469" s="115">
        <f t="shared" si="77"/>
        <v>10</v>
      </c>
      <c r="F469" s="116" t="str">
        <f t="shared" si="78"/>
        <v/>
      </c>
      <c r="G469" s="119">
        <v>10</v>
      </c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</row>
    <row r="470" s="95" customFormat="1" ht="15.75" customHeight="1" spans="1:17">
      <c r="A470" s="112">
        <v>2070299</v>
      </c>
      <c r="B470" s="113" t="s">
        <v>365</v>
      </c>
      <c r="C470" s="119"/>
      <c r="D470" s="152"/>
      <c r="E470" s="115">
        <f t="shared" si="77"/>
        <v>0</v>
      </c>
      <c r="F470" s="116" t="str">
        <f t="shared" si="78"/>
        <v/>
      </c>
      <c r="G470" s="119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</row>
    <row r="471" s="95" customFormat="1" ht="15.75" customHeight="1" spans="1:17">
      <c r="A471" s="112">
        <v>20703</v>
      </c>
      <c r="B471" s="113" t="s">
        <v>366</v>
      </c>
      <c r="C471" s="114">
        <f t="shared" ref="C471:G471" si="80">SUM(C472,C473,C474,C475,C476,C477,C478,C479,C480,C481)</f>
        <v>7</v>
      </c>
      <c r="D471" s="150">
        <f t="shared" si="80"/>
        <v>0</v>
      </c>
      <c r="E471" s="115">
        <f t="shared" si="77"/>
        <v>-7</v>
      </c>
      <c r="F471" s="116">
        <f t="shared" si="78"/>
        <v>-1</v>
      </c>
      <c r="G471" s="114">
        <f>SUM(G472,G473,G474,G475,G476,G477,G478,G479,G480,G481)</f>
        <v>0</v>
      </c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</row>
    <row r="472" s="95" customFormat="1" ht="15.75" customHeight="1" spans="1:17">
      <c r="A472" s="112">
        <v>2070301</v>
      </c>
      <c r="B472" s="113" t="s">
        <v>58</v>
      </c>
      <c r="C472" s="118">
        <v>2</v>
      </c>
      <c r="D472" s="151"/>
      <c r="E472" s="115">
        <f t="shared" si="77"/>
        <v>-2</v>
      </c>
      <c r="F472" s="116">
        <f t="shared" si="78"/>
        <v>-1</v>
      </c>
      <c r="G472" s="118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</row>
    <row r="473" s="95" customFormat="1" ht="15.75" customHeight="1" spans="1:17">
      <c r="A473" s="112">
        <v>2070302</v>
      </c>
      <c r="B473" s="113" t="s">
        <v>59</v>
      </c>
      <c r="C473" s="119"/>
      <c r="D473" s="152"/>
      <c r="E473" s="115">
        <f t="shared" si="77"/>
        <v>0</v>
      </c>
      <c r="F473" s="116" t="str">
        <f t="shared" si="78"/>
        <v/>
      </c>
      <c r="G473" s="119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</row>
    <row r="474" s="95" customFormat="1" ht="15.75" customHeight="1" spans="1:17">
      <c r="A474" s="112">
        <v>2070303</v>
      </c>
      <c r="B474" s="113" t="s">
        <v>60</v>
      </c>
      <c r="C474" s="119"/>
      <c r="D474" s="152"/>
      <c r="E474" s="115">
        <f t="shared" si="77"/>
        <v>0</v>
      </c>
      <c r="F474" s="116" t="str">
        <f t="shared" si="78"/>
        <v/>
      </c>
      <c r="G474" s="119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</row>
    <row r="475" s="95" customFormat="1" ht="15.75" customHeight="1" spans="1:17">
      <c r="A475" s="112">
        <v>2070304</v>
      </c>
      <c r="B475" s="113" t="s">
        <v>367</v>
      </c>
      <c r="C475" s="119"/>
      <c r="D475" s="152"/>
      <c r="E475" s="115">
        <f t="shared" si="77"/>
        <v>0</v>
      </c>
      <c r="F475" s="116" t="str">
        <f t="shared" si="78"/>
        <v/>
      </c>
      <c r="G475" s="119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</row>
    <row r="476" s="95" customFormat="1" ht="15.75" customHeight="1" spans="1:17">
      <c r="A476" s="112">
        <v>2070305</v>
      </c>
      <c r="B476" s="113" t="s">
        <v>368</v>
      </c>
      <c r="C476" s="119"/>
      <c r="D476" s="152"/>
      <c r="E476" s="115">
        <f t="shared" si="77"/>
        <v>0</v>
      </c>
      <c r="F476" s="116" t="str">
        <f t="shared" si="78"/>
        <v/>
      </c>
      <c r="G476" s="119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</row>
    <row r="477" s="95" customFormat="1" ht="15.75" customHeight="1" spans="1:17">
      <c r="A477" s="112">
        <v>2070306</v>
      </c>
      <c r="B477" s="113" t="s">
        <v>369</v>
      </c>
      <c r="C477" s="119"/>
      <c r="D477" s="152"/>
      <c r="E477" s="115">
        <f t="shared" si="77"/>
        <v>0</v>
      </c>
      <c r="F477" s="116" t="str">
        <f t="shared" si="78"/>
        <v/>
      </c>
      <c r="G477" s="119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</row>
    <row r="478" s="95" customFormat="1" ht="15.75" customHeight="1" spans="1:17">
      <c r="A478" s="112">
        <v>2070307</v>
      </c>
      <c r="B478" s="113" t="s">
        <v>370</v>
      </c>
      <c r="C478" s="119"/>
      <c r="D478" s="152"/>
      <c r="E478" s="115">
        <f t="shared" si="77"/>
        <v>0</v>
      </c>
      <c r="F478" s="116" t="str">
        <f t="shared" si="78"/>
        <v/>
      </c>
      <c r="G478" s="119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</row>
    <row r="479" s="95" customFormat="1" ht="15.75" customHeight="1" spans="1:17">
      <c r="A479" s="112">
        <v>2070308</v>
      </c>
      <c r="B479" s="113" t="s">
        <v>371</v>
      </c>
      <c r="C479" s="119"/>
      <c r="D479" s="152"/>
      <c r="E479" s="115">
        <f t="shared" si="77"/>
        <v>0</v>
      </c>
      <c r="F479" s="116" t="str">
        <f t="shared" si="78"/>
        <v/>
      </c>
      <c r="G479" s="119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</row>
    <row r="480" s="95" customFormat="1" ht="15.75" customHeight="1" spans="1:17">
      <c r="A480" s="112">
        <v>2070309</v>
      </c>
      <c r="B480" s="113" t="s">
        <v>372</v>
      </c>
      <c r="C480" s="119"/>
      <c r="D480" s="152"/>
      <c r="E480" s="115">
        <f t="shared" si="77"/>
        <v>0</v>
      </c>
      <c r="F480" s="116" t="str">
        <f t="shared" si="78"/>
        <v/>
      </c>
      <c r="G480" s="119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</row>
    <row r="481" s="95" customFormat="1" ht="15.75" customHeight="1" spans="1:17">
      <c r="A481" s="112">
        <v>2070399</v>
      </c>
      <c r="B481" s="113" t="s">
        <v>373</v>
      </c>
      <c r="C481" s="119">
        <v>5</v>
      </c>
      <c r="D481" s="152"/>
      <c r="E481" s="115">
        <f t="shared" si="77"/>
        <v>-5</v>
      </c>
      <c r="F481" s="116">
        <f t="shared" si="78"/>
        <v>-1</v>
      </c>
      <c r="G481" s="119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</row>
    <row r="482" s="95" customFormat="1" ht="15.75" customHeight="1" spans="1:17">
      <c r="A482" s="112">
        <v>20706</v>
      </c>
      <c r="B482" s="113" t="s">
        <v>374</v>
      </c>
      <c r="C482" s="114">
        <f t="shared" ref="C482:G482" si="81">SUM(C483,C484,C485,C486,C487,C488,C489,C490)</f>
        <v>50</v>
      </c>
      <c r="D482" s="150">
        <f t="shared" si="81"/>
        <v>27</v>
      </c>
      <c r="E482" s="115">
        <f t="shared" si="77"/>
        <v>-23</v>
      </c>
      <c r="F482" s="116">
        <f t="shared" si="78"/>
        <v>-0.46</v>
      </c>
      <c r="G482" s="114">
        <f>SUM(G483,G484,G485,G486,G487,G488,G489,G490)</f>
        <v>27</v>
      </c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</row>
    <row r="483" s="95" customFormat="1" ht="15.75" customHeight="1" spans="1:17">
      <c r="A483" s="112">
        <v>2070601</v>
      </c>
      <c r="B483" s="113" t="s">
        <v>58</v>
      </c>
      <c r="C483" s="118">
        <v>3</v>
      </c>
      <c r="D483" s="151"/>
      <c r="E483" s="115">
        <f t="shared" si="77"/>
        <v>-3</v>
      </c>
      <c r="F483" s="116">
        <f t="shared" si="78"/>
        <v>-1</v>
      </c>
      <c r="G483" s="118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</row>
    <row r="484" s="95" customFormat="1" ht="15.75" customHeight="1" spans="1:17">
      <c r="A484" s="112">
        <v>2070602</v>
      </c>
      <c r="B484" s="113" t="s">
        <v>59</v>
      </c>
      <c r="C484" s="119"/>
      <c r="D484" s="152"/>
      <c r="E484" s="115">
        <f t="shared" si="77"/>
        <v>0</v>
      </c>
      <c r="F484" s="116" t="str">
        <f t="shared" si="78"/>
        <v/>
      </c>
      <c r="G484" s="119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</row>
    <row r="485" s="95" customFormat="1" ht="15.75" customHeight="1" spans="1:17">
      <c r="A485" s="112">
        <v>2070603</v>
      </c>
      <c r="B485" s="113" t="s">
        <v>60</v>
      </c>
      <c r="C485" s="119"/>
      <c r="D485" s="152"/>
      <c r="E485" s="115">
        <f t="shared" si="77"/>
        <v>0</v>
      </c>
      <c r="F485" s="116" t="str">
        <f t="shared" si="78"/>
        <v/>
      </c>
      <c r="G485" s="119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</row>
    <row r="486" s="95" customFormat="1" ht="15.75" customHeight="1" spans="1:17">
      <c r="A486" s="112">
        <v>2070604</v>
      </c>
      <c r="B486" s="113" t="s">
        <v>375</v>
      </c>
      <c r="C486" s="119"/>
      <c r="D486" s="152"/>
      <c r="E486" s="115">
        <f t="shared" si="77"/>
        <v>0</v>
      </c>
      <c r="F486" s="116" t="str">
        <f t="shared" si="78"/>
        <v/>
      </c>
      <c r="G486" s="119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</row>
    <row r="487" s="95" customFormat="1" ht="15.75" customHeight="1" spans="1:17">
      <c r="A487" s="112">
        <v>2070605</v>
      </c>
      <c r="B487" s="113" t="s">
        <v>376</v>
      </c>
      <c r="C487" s="119"/>
      <c r="D487" s="152"/>
      <c r="E487" s="115">
        <f t="shared" si="77"/>
        <v>0</v>
      </c>
      <c r="F487" s="116" t="str">
        <f t="shared" si="78"/>
        <v/>
      </c>
      <c r="G487" s="119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</row>
    <row r="488" s="95" customFormat="1" ht="15.75" customHeight="1" spans="1:17">
      <c r="A488" s="112">
        <v>2070606</v>
      </c>
      <c r="B488" s="113" t="s">
        <v>377</v>
      </c>
      <c r="C488" s="119"/>
      <c r="D488" s="152"/>
      <c r="E488" s="115">
        <f t="shared" si="77"/>
        <v>0</v>
      </c>
      <c r="F488" s="116" t="str">
        <f t="shared" si="78"/>
        <v/>
      </c>
      <c r="G488" s="119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</row>
    <row r="489" s="95" customFormat="1" ht="15.75" customHeight="1" spans="1:17">
      <c r="A489" s="112">
        <v>2070607</v>
      </c>
      <c r="B489" s="113" t="s">
        <v>378</v>
      </c>
      <c r="C489" s="119"/>
      <c r="D489" s="152"/>
      <c r="E489" s="115">
        <f t="shared" si="77"/>
        <v>0</v>
      </c>
      <c r="F489" s="116" t="str">
        <f t="shared" si="78"/>
        <v/>
      </c>
      <c r="G489" s="119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</row>
    <row r="490" s="95" customFormat="1" ht="15.75" customHeight="1" spans="1:17">
      <c r="A490" s="112">
        <v>2070699</v>
      </c>
      <c r="B490" s="113" t="s">
        <v>379</v>
      </c>
      <c r="C490" s="119">
        <v>47</v>
      </c>
      <c r="D490" s="152">
        <v>27</v>
      </c>
      <c r="E490" s="115">
        <f t="shared" si="77"/>
        <v>-20</v>
      </c>
      <c r="F490" s="116">
        <f t="shared" si="78"/>
        <v>-0.425531914893617</v>
      </c>
      <c r="G490" s="119">
        <v>27</v>
      </c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</row>
    <row r="491" s="95" customFormat="1" ht="15.75" customHeight="1" spans="1:17">
      <c r="A491" s="112">
        <v>20708</v>
      </c>
      <c r="B491" s="113" t="s">
        <v>380</v>
      </c>
      <c r="C491" s="114">
        <f t="shared" ref="C491:G491" si="82">SUM(C492,C493,C494,C495,C496,C497,C498)</f>
        <v>177</v>
      </c>
      <c r="D491" s="150">
        <f t="shared" si="82"/>
        <v>181</v>
      </c>
      <c r="E491" s="115">
        <f t="shared" si="77"/>
        <v>4</v>
      </c>
      <c r="F491" s="116">
        <f t="shared" si="78"/>
        <v>0.0225988700564972</v>
      </c>
      <c r="G491" s="114">
        <f>SUM(G492,G493,G494,G495,G496,G497,G498)</f>
        <v>181</v>
      </c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</row>
    <row r="492" s="95" customFormat="1" ht="15.75" customHeight="1" spans="1:17">
      <c r="A492" s="112">
        <v>2070801</v>
      </c>
      <c r="B492" s="113" t="s">
        <v>58</v>
      </c>
      <c r="C492" s="118"/>
      <c r="D492" s="151"/>
      <c r="E492" s="115">
        <f t="shared" si="77"/>
        <v>0</v>
      </c>
      <c r="F492" s="116" t="str">
        <f t="shared" si="78"/>
        <v/>
      </c>
      <c r="G492" s="118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</row>
    <row r="493" s="95" customFormat="1" ht="15.75" customHeight="1" spans="1:17">
      <c r="A493" s="112">
        <v>2070802</v>
      </c>
      <c r="B493" s="113" t="s">
        <v>59</v>
      </c>
      <c r="C493" s="119"/>
      <c r="D493" s="152"/>
      <c r="E493" s="115">
        <f t="shared" si="77"/>
        <v>0</v>
      </c>
      <c r="F493" s="116" t="str">
        <f t="shared" si="78"/>
        <v/>
      </c>
      <c r="G493" s="119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</row>
    <row r="494" s="95" customFormat="1" ht="15.75" customHeight="1" spans="1:17">
      <c r="A494" s="112">
        <v>2070803</v>
      </c>
      <c r="B494" s="113" t="s">
        <v>60</v>
      </c>
      <c r="C494" s="119"/>
      <c r="D494" s="152"/>
      <c r="E494" s="115">
        <f t="shared" si="77"/>
        <v>0</v>
      </c>
      <c r="F494" s="116" t="str">
        <f t="shared" si="78"/>
        <v/>
      </c>
      <c r="G494" s="119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</row>
    <row r="495" s="95" customFormat="1" ht="15.75" customHeight="1" spans="1:17">
      <c r="A495" s="112">
        <v>2070806</v>
      </c>
      <c r="B495" s="113" t="s">
        <v>381</v>
      </c>
      <c r="C495" s="119"/>
      <c r="D495" s="152"/>
      <c r="E495" s="115">
        <f t="shared" si="77"/>
        <v>0</v>
      </c>
      <c r="F495" s="116" t="str">
        <f t="shared" si="78"/>
        <v/>
      </c>
      <c r="G495" s="119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</row>
    <row r="496" s="95" customFormat="1" ht="15.75" customHeight="1" spans="1:17">
      <c r="A496" s="112">
        <v>2070807</v>
      </c>
      <c r="B496" s="113" t="s">
        <v>382</v>
      </c>
      <c r="C496" s="119"/>
      <c r="D496" s="152"/>
      <c r="E496" s="115">
        <f t="shared" si="77"/>
        <v>0</v>
      </c>
      <c r="F496" s="116" t="str">
        <f t="shared" si="78"/>
        <v/>
      </c>
      <c r="G496" s="119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</row>
    <row r="497" s="95" customFormat="1" ht="15.75" customHeight="1" spans="1:17">
      <c r="A497" s="112">
        <v>2070808</v>
      </c>
      <c r="B497" s="113" t="s">
        <v>383</v>
      </c>
      <c r="C497" s="119">
        <v>177</v>
      </c>
      <c r="D497" s="152">
        <v>181</v>
      </c>
      <c r="E497" s="115">
        <f t="shared" si="77"/>
        <v>4</v>
      </c>
      <c r="F497" s="116">
        <f t="shared" si="78"/>
        <v>0.0225988700564972</v>
      </c>
      <c r="G497" s="119">
        <v>181</v>
      </c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</row>
    <row r="498" s="95" customFormat="1" ht="15.75" customHeight="1" spans="1:17">
      <c r="A498" s="112">
        <v>2070899</v>
      </c>
      <c r="B498" s="113" t="s">
        <v>384</v>
      </c>
      <c r="C498" s="119"/>
      <c r="D498" s="152"/>
      <c r="E498" s="115">
        <f t="shared" si="77"/>
        <v>0</v>
      </c>
      <c r="F498" s="116" t="str">
        <f t="shared" si="78"/>
        <v/>
      </c>
      <c r="G498" s="119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</row>
    <row r="499" s="95" customFormat="1" ht="15.75" customHeight="1" spans="1:17">
      <c r="A499" s="112">
        <v>20799</v>
      </c>
      <c r="B499" s="113" t="s">
        <v>385</v>
      </c>
      <c r="C499" s="114">
        <f t="shared" ref="C499:G499" si="83">SUM(C500,C501,C502)</f>
        <v>7</v>
      </c>
      <c r="D499" s="150">
        <f t="shared" si="83"/>
        <v>3</v>
      </c>
      <c r="E499" s="115">
        <f t="shared" si="77"/>
        <v>-4</v>
      </c>
      <c r="F499" s="116">
        <f t="shared" si="78"/>
        <v>-0.571428571428571</v>
      </c>
      <c r="G499" s="114">
        <f>SUM(G500,G501,G502)</f>
        <v>3</v>
      </c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</row>
    <row r="500" s="95" customFormat="1" ht="15.75" customHeight="1" spans="1:17">
      <c r="A500" s="112">
        <v>2079902</v>
      </c>
      <c r="B500" s="113" t="s">
        <v>386</v>
      </c>
      <c r="C500" s="118">
        <v>2</v>
      </c>
      <c r="D500" s="151"/>
      <c r="E500" s="115">
        <f t="shared" si="77"/>
        <v>-2</v>
      </c>
      <c r="F500" s="116">
        <f t="shared" si="78"/>
        <v>-1</v>
      </c>
      <c r="G500" s="118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</row>
    <row r="501" s="95" customFormat="1" ht="15.75" customHeight="1" spans="1:17">
      <c r="A501" s="112">
        <v>2079903</v>
      </c>
      <c r="B501" s="113" t="s">
        <v>387</v>
      </c>
      <c r="C501" s="118"/>
      <c r="D501" s="151"/>
      <c r="E501" s="115">
        <f t="shared" si="77"/>
        <v>0</v>
      </c>
      <c r="F501" s="116" t="str">
        <f t="shared" si="78"/>
        <v/>
      </c>
      <c r="G501" s="118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</row>
    <row r="502" s="95" customFormat="1" ht="15.75" customHeight="1" spans="1:17">
      <c r="A502" s="112">
        <v>2079999</v>
      </c>
      <c r="B502" s="113" t="s">
        <v>388</v>
      </c>
      <c r="C502" s="118">
        <v>5</v>
      </c>
      <c r="D502" s="151">
        <v>3</v>
      </c>
      <c r="E502" s="115">
        <f t="shared" si="77"/>
        <v>-2</v>
      </c>
      <c r="F502" s="116">
        <f t="shared" si="78"/>
        <v>-0.4</v>
      </c>
      <c r="G502" s="118">
        <v>3</v>
      </c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</row>
    <row r="503" s="95" customFormat="1" ht="15.75" customHeight="1" spans="1:17">
      <c r="A503" s="112">
        <v>208</v>
      </c>
      <c r="B503" s="113" t="s">
        <v>389</v>
      </c>
      <c r="C503" s="114">
        <f t="shared" ref="C503:G503" si="84">SUM(C504,C523,C531,C533,C542,C546,C556,C565,C572,C580,C589,C594,C597,C600,C603,C606,C609,C613,C617,C625,C628)</f>
        <v>67137</v>
      </c>
      <c r="D503" s="153">
        <f t="shared" si="84"/>
        <v>68419</v>
      </c>
      <c r="E503" s="115">
        <f t="shared" si="77"/>
        <v>1282</v>
      </c>
      <c r="F503" s="116">
        <f t="shared" si="78"/>
        <v>0.0190952827799872</v>
      </c>
      <c r="G503" s="145">
        <f>SUM(G504,G523,G531,G533,G542,G546,G556,G565,G572,G580,G589,G594,G597,G600,G603,G606,G609,G613,G617,G625,G628)</f>
        <v>68419</v>
      </c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</row>
    <row r="504" s="95" customFormat="1" ht="15.75" customHeight="1" spans="1:17">
      <c r="A504" s="112">
        <v>20801</v>
      </c>
      <c r="B504" s="113" t="s">
        <v>390</v>
      </c>
      <c r="C504" s="114">
        <f t="shared" ref="C504:G504" si="85">SUM(C505,C506,C507,C508,C509,C510,C511,C512,C513,C514,C515,C516,C517,C518,C519,C520,C521,C522)</f>
        <v>2544</v>
      </c>
      <c r="D504" s="150">
        <f t="shared" si="85"/>
        <v>2783</v>
      </c>
      <c r="E504" s="115">
        <f t="shared" si="77"/>
        <v>239</v>
      </c>
      <c r="F504" s="116">
        <f t="shared" si="78"/>
        <v>0.0939465408805032</v>
      </c>
      <c r="G504" s="114">
        <f>SUM(G505,G506,G507,G508,G509,G510,G511,G512,G513,G514,G515,G516,G517,G518,G519,G520,G521,G522)</f>
        <v>2783</v>
      </c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</row>
    <row r="505" s="95" customFormat="1" ht="15.75" customHeight="1" spans="1:17">
      <c r="A505" s="112">
        <v>2080101</v>
      </c>
      <c r="B505" s="113" t="s">
        <v>58</v>
      </c>
      <c r="C505" s="118">
        <v>133</v>
      </c>
      <c r="D505" s="151">
        <v>140</v>
      </c>
      <c r="E505" s="115">
        <f t="shared" si="77"/>
        <v>7</v>
      </c>
      <c r="F505" s="116">
        <f t="shared" si="78"/>
        <v>0.0526315789473684</v>
      </c>
      <c r="G505" s="118">
        <v>140</v>
      </c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</row>
    <row r="506" s="95" customFormat="1" ht="15.75" customHeight="1" spans="1:17">
      <c r="A506" s="112">
        <v>2080102</v>
      </c>
      <c r="B506" s="113" t="s">
        <v>59</v>
      </c>
      <c r="C506" s="119"/>
      <c r="D506" s="152"/>
      <c r="E506" s="115">
        <f t="shared" si="77"/>
        <v>0</v>
      </c>
      <c r="F506" s="116" t="str">
        <f t="shared" si="78"/>
        <v/>
      </c>
      <c r="G506" s="119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</row>
    <row r="507" s="95" customFormat="1" ht="15.75" customHeight="1" spans="1:17">
      <c r="A507" s="112">
        <v>2080103</v>
      </c>
      <c r="B507" s="113" t="s">
        <v>60</v>
      </c>
      <c r="C507" s="119"/>
      <c r="D507" s="152"/>
      <c r="E507" s="115">
        <f t="shared" si="77"/>
        <v>0</v>
      </c>
      <c r="F507" s="116" t="str">
        <f t="shared" si="78"/>
        <v/>
      </c>
      <c r="G507" s="119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</row>
    <row r="508" s="95" customFormat="1" ht="15.75" customHeight="1" spans="1:17">
      <c r="A508" s="112">
        <v>2080104</v>
      </c>
      <c r="B508" s="113" t="s">
        <v>391</v>
      </c>
      <c r="C508" s="119"/>
      <c r="D508" s="152"/>
      <c r="E508" s="115">
        <f t="shared" si="77"/>
        <v>0</v>
      </c>
      <c r="F508" s="116" t="str">
        <f t="shared" si="78"/>
        <v/>
      </c>
      <c r="G508" s="119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</row>
    <row r="509" s="95" customFormat="1" ht="15.75" customHeight="1" spans="1:17">
      <c r="A509" s="112">
        <v>2080105</v>
      </c>
      <c r="B509" s="113" t="s">
        <v>392</v>
      </c>
      <c r="C509" s="119">
        <v>51</v>
      </c>
      <c r="D509" s="152">
        <v>54</v>
      </c>
      <c r="E509" s="115">
        <f t="shared" si="77"/>
        <v>3</v>
      </c>
      <c r="F509" s="116">
        <f t="shared" si="78"/>
        <v>0.0588235294117647</v>
      </c>
      <c r="G509" s="119">
        <v>54</v>
      </c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</row>
    <row r="510" s="95" customFormat="1" ht="15.75" customHeight="1" spans="1:17">
      <c r="A510" s="112">
        <v>2080106</v>
      </c>
      <c r="B510" s="113" t="s">
        <v>393</v>
      </c>
      <c r="C510" s="119">
        <v>308</v>
      </c>
      <c r="D510" s="152">
        <v>316</v>
      </c>
      <c r="E510" s="115">
        <f t="shared" si="77"/>
        <v>8</v>
      </c>
      <c r="F510" s="116">
        <f t="shared" si="78"/>
        <v>0.025974025974026</v>
      </c>
      <c r="G510" s="119">
        <v>316</v>
      </c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</row>
    <row r="511" s="95" customFormat="1" ht="15.75" customHeight="1" spans="1:17">
      <c r="A511" s="112">
        <v>2080107</v>
      </c>
      <c r="B511" s="113" t="s">
        <v>394</v>
      </c>
      <c r="C511" s="119"/>
      <c r="D511" s="152"/>
      <c r="E511" s="115">
        <f t="shared" si="77"/>
        <v>0</v>
      </c>
      <c r="F511" s="116" t="str">
        <f t="shared" si="78"/>
        <v/>
      </c>
      <c r="G511" s="119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</row>
    <row r="512" s="95" customFormat="1" ht="15.75" customHeight="1" spans="1:17">
      <c r="A512" s="112">
        <v>2080108</v>
      </c>
      <c r="B512" s="113" t="s">
        <v>99</v>
      </c>
      <c r="C512" s="119"/>
      <c r="D512" s="152"/>
      <c r="E512" s="115">
        <f t="shared" si="77"/>
        <v>0</v>
      </c>
      <c r="F512" s="116" t="str">
        <f t="shared" si="78"/>
        <v/>
      </c>
      <c r="G512" s="119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</row>
    <row r="513" s="95" customFormat="1" ht="15.75" customHeight="1" spans="1:17">
      <c r="A513" s="112">
        <v>2080109</v>
      </c>
      <c r="B513" s="113" t="s">
        <v>395</v>
      </c>
      <c r="C513" s="119">
        <v>46</v>
      </c>
      <c r="D513" s="152">
        <v>46</v>
      </c>
      <c r="E513" s="115">
        <f t="shared" si="77"/>
        <v>0</v>
      </c>
      <c r="F513" s="116">
        <f t="shared" si="78"/>
        <v>0</v>
      </c>
      <c r="G513" s="119">
        <v>46</v>
      </c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</row>
    <row r="514" s="95" customFormat="1" ht="15.75" customHeight="1" spans="1:17">
      <c r="A514" s="112">
        <v>2080110</v>
      </c>
      <c r="B514" s="113" t="s">
        <v>396</v>
      </c>
      <c r="C514" s="119"/>
      <c r="D514" s="152"/>
      <c r="E514" s="115">
        <f t="shared" si="77"/>
        <v>0</v>
      </c>
      <c r="F514" s="116" t="str">
        <f t="shared" si="78"/>
        <v/>
      </c>
      <c r="G514" s="119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</row>
    <row r="515" s="95" customFormat="1" ht="15.75" customHeight="1" spans="1:17">
      <c r="A515" s="112">
        <v>2080111</v>
      </c>
      <c r="B515" s="113" t="s">
        <v>397</v>
      </c>
      <c r="C515" s="119">
        <v>6</v>
      </c>
      <c r="D515" s="152"/>
      <c r="E515" s="115">
        <f t="shared" si="77"/>
        <v>-6</v>
      </c>
      <c r="F515" s="116">
        <f t="shared" si="78"/>
        <v>-1</v>
      </c>
      <c r="G515" s="119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</row>
    <row r="516" s="95" customFormat="1" ht="15.75" customHeight="1" spans="1:17">
      <c r="A516" s="112">
        <v>2080112</v>
      </c>
      <c r="B516" s="113" t="s">
        <v>398</v>
      </c>
      <c r="C516" s="119"/>
      <c r="D516" s="152"/>
      <c r="E516" s="115">
        <f t="shared" si="77"/>
        <v>0</v>
      </c>
      <c r="F516" s="116" t="str">
        <f t="shared" si="78"/>
        <v/>
      </c>
      <c r="G516" s="119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</row>
    <row r="517" s="95" customFormat="1" ht="15.75" customHeight="1" spans="1:17">
      <c r="A517" s="112">
        <v>2080113</v>
      </c>
      <c r="B517" s="113" t="s">
        <v>399</v>
      </c>
      <c r="C517" s="119"/>
      <c r="D517" s="152"/>
      <c r="E517" s="115">
        <f t="shared" si="77"/>
        <v>0</v>
      </c>
      <c r="F517" s="116" t="str">
        <f t="shared" si="78"/>
        <v/>
      </c>
      <c r="G517" s="119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</row>
    <row r="518" s="95" customFormat="1" ht="15.75" customHeight="1" spans="1:17">
      <c r="A518" s="112">
        <v>2080114</v>
      </c>
      <c r="B518" s="113" t="s">
        <v>400</v>
      </c>
      <c r="C518" s="119"/>
      <c r="D518" s="152"/>
      <c r="E518" s="115">
        <f t="shared" si="77"/>
        <v>0</v>
      </c>
      <c r="F518" s="116" t="str">
        <f t="shared" si="78"/>
        <v/>
      </c>
      <c r="G518" s="119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</row>
    <row r="519" s="95" customFormat="1" ht="15.75" customHeight="1" spans="1:17">
      <c r="A519" s="112">
        <v>2080115</v>
      </c>
      <c r="B519" s="113" t="s">
        <v>401</v>
      </c>
      <c r="C519" s="119"/>
      <c r="D519" s="152"/>
      <c r="E519" s="115">
        <f t="shared" ref="E519:E582" si="86">D519-C519</f>
        <v>0</v>
      </c>
      <c r="F519" s="116" t="str">
        <f t="shared" ref="F519:F582" si="87">IFERROR(E519/C519,"")</f>
        <v/>
      </c>
      <c r="G519" s="119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</row>
    <row r="520" s="95" customFormat="1" ht="15.75" customHeight="1" spans="1:17">
      <c r="A520" s="112">
        <v>2080116</v>
      </c>
      <c r="B520" s="113" t="s">
        <v>402</v>
      </c>
      <c r="C520" s="119">
        <v>31</v>
      </c>
      <c r="D520" s="152">
        <v>7</v>
      </c>
      <c r="E520" s="115">
        <f t="shared" si="86"/>
        <v>-24</v>
      </c>
      <c r="F520" s="116">
        <f t="shared" si="87"/>
        <v>-0.774193548387097</v>
      </c>
      <c r="G520" s="119">
        <v>7</v>
      </c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</row>
    <row r="521" s="95" customFormat="1" ht="15.75" customHeight="1" spans="1:17">
      <c r="A521" s="112">
        <v>2080150</v>
      </c>
      <c r="B521" s="113" t="s">
        <v>67</v>
      </c>
      <c r="C521" s="119"/>
      <c r="D521" s="152"/>
      <c r="E521" s="115">
        <f t="shared" si="86"/>
        <v>0</v>
      </c>
      <c r="F521" s="116" t="str">
        <f t="shared" si="87"/>
        <v/>
      </c>
      <c r="G521" s="119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</row>
    <row r="522" s="95" customFormat="1" ht="15.75" customHeight="1" spans="1:17">
      <c r="A522" s="112">
        <v>2080199</v>
      </c>
      <c r="B522" s="113" t="s">
        <v>403</v>
      </c>
      <c r="C522" s="119">
        <v>1969</v>
      </c>
      <c r="D522" s="152">
        <v>2220</v>
      </c>
      <c r="E522" s="115">
        <f t="shared" si="86"/>
        <v>251</v>
      </c>
      <c r="F522" s="116">
        <f t="shared" si="87"/>
        <v>0.127475876079228</v>
      </c>
      <c r="G522" s="119">
        <v>2220</v>
      </c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</row>
    <row r="523" s="95" customFormat="1" ht="15.75" customHeight="1" spans="1:17">
      <c r="A523" s="112">
        <v>20802</v>
      </c>
      <c r="B523" s="113" t="s">
        <v>404</v>
      </c>
      <c r="C523" s="114">
        <f t="shared" ref="C523:G523" si="88">SUM(C524,C525,C526,C527,C528,C529,C530)</f>
        <v>136</v>
      </c>
      <c r="D523" s="150">
        <f t="shared" si="88"/>
        <v>141</v>
      </c>
      <c r="E523" s="115">
        <f t="shared" si="86"/>
        <v>5</v>
      </c>
      <c r="F523" s="116">
        <f t="shared" si="87"/>
        <v>0.0367647058823529</v>
      </c>
      <c r="G523" s="114">
        <f>SUM(G524,G525,G526,G527,G528,G529,G530)</f>
        <v>141</v>
      </c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</row>
    <row r="524" s="95" customFormat="1" ht="15.75" customHeight="1" spans="1:17">
      <c r="A524" s="112">
        <v>2080201</v>
      </c>
      <c r="B524" s="113" t="s">
        <v>58</v>
      </c>
      <c r="C524" s="118">
        <v>93</v>
      </c>
      <c r="D524" s="151">
        <v>106</v>
      </c>
      <c r="E524" s="115">
        <f t="shared" si="86"/>
        <v>13</v>
      </c>
      <c r="F524" s="116">
        <f t="shared" si="87"/>
        <v>0.139784946236559</v>
      </c>
      <c r="G524" s="118">
        <v>106</v>
      </c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</row>
    <row r="525" s="95" customFormat="1" ht="15.75" customHeight="1" spans="1:17">
      <c r="A525" s="112">
        <v>2080202</v>
      </c>
      <c r="B525" s="113" t="s">
        <v>59</v>
      </c>
      <c r="C525" s="119"/>
      <c r="D525" s="152"/>
      <c r="E525" s="115">
        <f t="shared" si="86"/>
        <v>0</v>
      </c>
      <c r="F525" s="116" t="str">
        <f t="shared" si="87"/>
        <v/>
      </c>
      <c r="G525" s="119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</row>
    <row r="526" s="95" customFormat="1" ht="15.75" customHeight="1" spans="1:17">
      <c r="A526" s="112">
        <v>2080203</v>
      </c>
      <c r="B526" s="113" t="s">
        <v>60</v>
      </c>
      <c r="C526" s="119"/>
      <c r="D526" s="152"/>
      <c r="E526" s="115">
        <f t="shared" si="86"/>
        <v>0</v>
      </c>
      <c r="F526" s="116" t="str">
        <f t="shared" si="87"/>
        <v/>
      </c>
      <c r="G526" s="119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</row>
    <row r="527" s="95" customFormat="1" ht="15.75" customHeight="1" spans="1:17">
      <c r="A527" s="112">
        <v>2080206</v>
      </c>
      <c r="B527" s="113" t="s">
        <v>405</v>
      </c>
      <c r="C527" s="119">
        <v>10</v>
      </c>
      <c r="D527" s="152"/>
      <c r="E527" s="115">
        <f t="shared" si="86"/>
        <v>-10</v>
      </c>
      <c r="F527" s="116">
        <f t="shared" si="87"/>
        <v>-1</v>
      </c>
      <c r="G527" s="119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</row>
    <row r="528" s="95" customFormat="1" ht="15.75" customHeight="1" spans="1:17">
      <c r="A528" s="112">
        <v>2080207</v>
      </c>
      <c r="B528" s="113" t="s">
        <v>406</v>
      </c>
      <c r="C528" s="119">
        <v>17</v>
      </c>
      <c r="D528" s="152">
        <v>17</v>
      </c>
      <c r="E528" s="115">
        <f t="shared" si="86"/>
        <v>0</v>
      </c>
      <c r="F528" s="116">
        <f t="shared" si="87"/>
        <v>0</v>
      </c>
      <c r="G528" s="119">
        <v>17</v>
      </c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</row>
    <row r="529" s="95" customFormat="1" ht="15.75" customHeight="1" spans="1:17">
      <c r="A529" s="112">
        <v>2080208</v>
      </c>
      <c r="B529" s="113" t="s">
        <v>407</v>
      </c>
      <c r="C529" s="119"/>
      <c r="D529" s="152"/>
      <c r="E529" s="115">
        <f t="shared" si="86"/>
        <v>0</v>
      </c>
      <c r="F529" s="116" t="str">
        <f t="shared" si="87"/>
        <v/>
      </c>
      <c r="G529" s="119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</row>
    <row r="530" s="95" customFormat="1" ht="15.75" customHeight="1" spans="1:17">
      <c r="A530" s="112">
        <v>2080299</v>
      </c>
      <c r="B530" s="113" t="s">
        <v>408</v>
      </c>
      <c r="C530" s="119">
        <v>16</v>
      </c>
      <c r="D530" s="152">
        <v>18</v>
      </c>
      <c r="E530" s="115">
        <f t="shared" si="86"/>
        <v>2</v>
      </c>
      <c r="F530" s="116">
        <f t="shared" si="87"/>
        <v>0.125</v>
      </c>
      <c r="G530" s="119">
        <v>18</v>
      </c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</row>
    <row r="531" s="95" customFormat="1" ht="15.75" customHeight="1" spans="1:17">
      <c r="A531" s="112">
        <v>20804</v>
      </c>
      <c r="B531" s="113" t="s">
        <v>409</v>
      </c>
      <c r="C531" s="114">
        <f t="shared" ref="C531:G531" si="89">SUM(C532)</f>
        <v>0</v>
      </c>
      <c r="D531" s="150">
        <f t="shared" si="89"/>
        <v>0</v>
      </c>
      <c r="E531" s="115">
        <f t="shared" si="86"/>
        <v>0</v>
      </c>
      <c r="F531" s="116" t="str">
        <f t="shared" si="87"/>
        <v/>
      </c>
      <c r="G531" s="114">
        <f>SUM(G532)</f>
        <v>0</v>
      </c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</row>
    <row r="532" s="95" customFormat="1" ht="15.75" customHeight="1" spans="1:17">
      <c r="A532" s="112">
        <v>2080402</v>
      </c>
      <c r="B532" s="113" t="s">
        <v>410</v>
      </c>
      <c r="C532" s="118"/>
      <c r="D532" s="151"/>
      <c r="E532" s="115">
        <f t="shared" si="86"/>
        <v>0</v>
      </c>
      <c r="F532" s="116" t="str">
        <f t="shared" si="87"/>
        <v/>
      </c>
      <c r="G532" s="118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</row>
    <row r="533" s="95" customFormat="1" ht="15.75" customHeight="1" spans="1:17">
      <c r="A533" s="112">
        <v>20805</v>
      </c>
      <c r="B533" s="113" t="s">
        <v>411</v>
      </c>
      <c r="C533" s="114">
        <f t="shared" ref="C533:G533" si="90">SUM(C534,C535,C536,C537,C538,C539,C540,C541)</f>
        <v>26523</v>
      </c>
      <c r="D533" s="150">
        <f t="shared" si="90"/>
        <v>33213</v>
      </c>
      <c r="E533" s="115">
        <f t="shared" si="86"/>
        <v>6690</v>
      </c>
      <c r="F533" s="116">
        <f t="shared" si="87"/>
        <v>0.252233910191155</v>
      </c>
      <c r="G533" s="114">
        <f>SUM(G534,G535,G536,G537,G538,G539,G540,G541)</f>
        <v>33213</v>
      </c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</row>
    <row r="534" s="95" customFormat="1" ht="15.75" customHeight="1" spans="1:17">
      <c r="A534" s="112">
        <v>2080501</v>
      </c>
      <c r="B534" s="113" t="s">
        <v>412</v>
      </c>
      <c r="C534" s="118">
        <v>524</v>
      </c>
      <c r="D534" s="151">
        <v>668</v>
      </c>
      <c r="E534" s="115">
        <f t="shared" si="86"/>
        <v>144</v>
      </c>
      <c r="F534" s="116">
        <f t="shared" si="87"/>
        <v>0.274809160305344</v>
      </c>
      <c r="G534" s="118">
        <v>668</v>
      </c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</row>
    <row r="535" s="95" customFormat="1" ht="15.75" customHeight="1" spans="1:17">
      <c r="A535" s="112">
        <v>2080502</v>
      </c>
      <c r="B535" s="113" t="s">
        <v>413</v>
      </c>
      <c r="C535" s="119">
        <v>61</v>
      </c>
      <c r="D535" s="152">
        <v>252</v>
      </c>
      <c r="E535" s="115">
        <f t="shared" si="86"/>
        <v>191</v>
      </c>
      <c r="F535" s="116">
        <f t="shared" si="87"/>
        <v>3.13114754098361</v>
      </c>
      <c r="G535" s="119">
        <v>252</v>
      </c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</row>
    <row r="536" s="95" customFormat="1" ht="15.75" customHeight="1" spans="1:17">
      <c r="A536" s="112">
        <v>2080503</v>
      </c>
      <c r="B536" s="113" t="s">
        <v>414</v>
      </c>
      <c r="C536" s="119">
        <v>40</v>
      </c>
      <c r="D536" s="152">
        <v>52</v>
      </c>
      <c r="E536" s="115">
        <f t="shared" si="86"/>
        <v>12</v>
      </c>
      <c r="F536" s="116">
        <f t="shared" si="87"/>
        <v>0.3</v>
      </c>
      <c r="G536" s="119">
        <v>52</v>
      </c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</row>
    <row r="537" s="95" customFormat="1" ht="15.75" customHeight="1" spans="1:17">
      <c r="A537" s="112">
        <v>2080505</v>
      </c>
      <c r="B537" s="113" t="s">
        <v>415</v>
      </c>
      <c r="C537" s="119">
        <v>5577</v>
      </c>
      <c r="D537" s="152">
        <v>5886</v>
      </c>
      <c r="E537" s="115">
        <f t="shared" si="86"/>
        <v>309</v>
      </c>
      <c r="F537" s="116">
        <f t="shared" si="87"/>
        <v>0.0554061323292093</v>
      </c>
      <c r="G537" s="119">
        <v>5886</v>
      </c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</row>
    <row r="538" s="95" customFormat="1" ht="15.75" customHeight="1" spans="1:17">
      <c r="A538" s="112">
        <v>2080506</v>
      </c>
      <c r="B538" s="113" t="s">
        <v>416</v>
      </c>
      <c r="C538" s="119">
        <v>40</v>
      </c>
      <c r="D538" s="152">
        <v>43</v>
      </c>
      <c r="E538" s="115">
        <f t="shared" si="86"/>
        <v>3</v>
      </c>
      <c r="F538" s="116">
        <f t="shared" si="87"/>
        <v>0.075</v>
      </c>
      <c r="G538" s="119">
        <v>43</v>
      </c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</row>
    <row r="539" s="95" customFormat="1" ht="15.75" customHeight="1" spans="1:17">
      <c r="A539" s="112">
        <v>2080507</v>
      </c>
      <c r="B539" s="113" t="s">
        <v>417</v>
      </c>
      <c r="C539" s="119">
        <v>20281</v>
      </c>
      <c r="D539" s="152">
        <v>26312</v>
      </c>
      <c r="E539" s="115">
        <f t="shared" si="86"/>
        <v>6031</v>
      </c>
      <c r="F539" s="116">
        <f t="shared" si="87"/>
        <v>0.297371924461318</v>
      </c>
      <c r="G539" s="119">
        <v>26312</v>
      </c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</row>
    <row r="540" s="95" customFormat="1" ht="15.75" customHeight="1" spans="1:17">
      <c r="A540" s="112">
        <v>2080508</v>
      </c>
      <c r="B540" s="113" t="s">
        <v>418</v>
      </c>
      <c r="C540" s="119"/>
      <c r="D540" s="152"/>
      <c r="E540" s="115">
        <f t="shared" si="86"/>
        <v>0</v>
      </c>
      <c r="F540" s="116" t="str">
        <f t="shared" si="87"/>
        <v/>
      </c>
      <c r="G540" s="119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</row>
    <row r="541" s="95" customFormat="1" ht="15.75" customHeight="1" spans="1:17">
      <c r="A541" s="112">
        <v>2080599</v>
      </c>
      <c r="B541" s="113" t="s">
        <v>419</v>
      </c>
      <c r="C541" s="119"/>
      <c r="D541" s="152"/>
      <c r="E541" s="115">
        <f t="shared" si="86"/>
        <v>0</v>
      </c>
      <c r="F541" s="116" t="str">
        <f t="shared" si="87"/>
        <v/>
      </c>
      <c r="G541" s="119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</row>
    <row r="542" s="95" customFormat="1" ht="15.75" customHeight="1" spans="1:17">
      <c r="A542" s="112">
        <v>20806</v>
      </c>
      <c r="B542" s="113" t="s">
        <v>420</v>
      </c>
      <c r="C542" s="114">
        <f t="shared" ref="C542:G542" si="91">SUM(C543,C544,C545)</f>
        <v>2</v>
      </c>
      <c r="D542" s="150">
        <f t="shared" si="91"/>
        <v>2</v>
      </c>
      <c r="E542" s="115">
        <f t="shared" si="86"/>
        <v>0</v>
      </c>
      <c r="F542" s="116">
        <f t="shared" si="87"/>
        <v>0</v>
      </c>
      <c r="G542" s="114">
        <f>SUM(G543,G544,G545)</f>
        <v>2</v>
      </c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</row>
    <row r="543" s="95" customFormat="1" ht="15.75" customHeight="1" spans="1:17">
      <c r="A543" s="112">
        <v>2080601</v>
      </c>
      <c r="B543" s="113" t="s">
        <v>421</v>
      </c>
      <c r="C543" s="118">
        <v>2</v>
      </c>
      <c r="D543" s="151">
        <v>2</v>
      </c>
      <c r="E543" s="115">
        <f t="shared" si="86"/>
        <v>0</v>
      </c>
      <c r="F543" s="116">
        <f t="shared" si="87"/>
        <v>0</v>
      </c>
      <c r="G543" s="118">
        <v>2</v>
      </c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</row>
    <row r="544" s="95" customFormat="1" ht="15.75" customHeight="1" spans="1:17">
      <c r="A544" s="112">
        <v>2080602</v>
      </c>
      <c r="B544" s="113" t="s">
        <v>422</v>
      </c>
      <c r="C544" s="119"/>
      <c r="D544" s="152"/>
      <c r="E544" s="115">
        <f t="shared" si="86"/>
        <v>0</v>
      </c>
      <c r="F544" s="116" t="str">
        <f t="shared" si="87"/>
        <v/>
      </c>
      <c r="G544" s="119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</row>
    <row r="545" s="95" customFormat="1" ht="15.75" customHeight="1" spans="1:17">
      <c r="A545" s="112">
        <v>2080699</v>
      </c>
      <c r="B545" s="113" t="s">
        <v>423</v>
      </c>
      <c r="C545" s="119"/>
      <c r="D545" s="152"/>
      <c r="E545" s="115">
        <f t="shared" si="86"/>
        <v>0</v>
      </c>
      <c r="F545" s="116" t="str">
        <f t="shared" si="87"/>
        <v/>
      </c>
      <c r="G545" s="119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</row>
    <row r="546" s="95" customFormat="1" ht="15.75" customHeight="1" spans="1:17">
      <c r="A546" s="112">
        <v>20807</v>
      </c>
      <c r="B546" s="113" t="s">
        <v>424</v>
      </c>
      <c r="C546" s="114">
        <f t="shared" ref="C546:G546" si="92">SUM(C547,C548,C549,C550,C551,C552,C553,C554,C555)</f>
        <v>2000</v>
      </c>
      <c r="D546" s="150">
        <f t="shared" si="92"/>
        <v>2000</v>
      </c>
      <c r="E546" s="115">
        <f t="shared" si="86"/>
        <v>0</v>
      </c>
      <c r="F546" s="116">
        <f t="shared" si="87"/>
        <v>0</v>
      </c>
      <c r="G546" s="114">
        <f>SUM(G547,G548,G549,G550,G551,G552,G553,G554,G555)</f>
        <v>2000</v>
      </c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</row>
    <row r="547" s="95" customFormat="1" ht="15.75" customHeight="1" spans="1:17">
      <c r="A547" s="112">
        <v>2080701</v>
      </c>
      <c r="B547" s="113" t="s">
        <v>425</v>
      </c>
      <c r="C547" s="118"/>
      <c r="D547" s="151"/>
      <c r="E547" s="115">
        <f t="shared" si="86"/>
        <v>0</v>
      </c>
      <c r="F547" s="116" t="str">
        <f t="shared" si="87"/>
        <v/>
      </c>
      <c r="G547" s="118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</row>
    <row r="548" s="95" customFormat="1" ht="15.75" customHeight="1" spans="1:17">
      <c r="A548" s="112">
        <v>2080702</v>
      </c>
      <c r="B548" s="113" t="s">
        <v>426</v>
      </c>
      <c r="C548" s="119"/>
      <c r="D548" s="152"/>
      <c r="E548" s="115">
        <f t="shared" si="86"/>
        <v>0</v>
      </c>
      <c r="F548" s="116" t="str">
        <f t="shared" si="87"/>
        <v/>
      </c>
      <c r="G548" s="119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</row>
    <row r="549" s="95" customFormat="1" ht="15.75" customHeight="1" spans="1:17">
      <c r="A549" s="112">
        <v>2080704</v>
      </c>
      <c r="B549" s="113" t="s">
        <v>427</v>
      </c>
      <c r="C549" s="119">
        <v>1000</v>
      </c>
      <c r="D549" s="152">
        <v>1000</v>
      </c>
      <c r="E549" s="115">
        <f t="shared" si="86"/>
        <v>0</v>
      </c>
      <c r="F549" s="116">
        <f t="shared" si="87"/>
        <v>0</v>
      </c>
      <c r="G549" s="119">
        <v>1000</v>
      </c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</row>
    <row r="550" s="95" customFormat="1" ht="15.75" customHeight="1" spans="1:17">
      <c r="A550" s="112">
        <v>2080705</v>
      </c>
      <c r="B550" s="113" t="s">
        <v>428</v>
      </c>
      <c r="C550" s="119">
        <v>1000</v>
      </c>
      <c r="D550" s="152">
        <v>1000</v>
      </c>
      <c r="E550" s="115">
        <f t="shared" si="86"/>
        <v>0</v>
      </c>
      <c r="F550" s="116">
        <f t="shared" si="87"/>
        <v>0</v>
      </c>
      <c r="G550" s="119">
        <v>1000</v>
      </c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</row>
    <row r="551" s="95" customFormat="1" ht="15.75" customHeight="1" spans="1:17">
      <c r="A551" s="112">
        <v>2080709</v>
      </c>
      <c r="B551" s="113" t="s">
        <v>429</v>
      </c>
      <c r="C551" s="119"/>
      <c r="D551" s="152"/>
      <c r="E551" s="115">
        <f t="shared" si="86"/>
        <v>0</v>
      </c>
      <c r="F551" s="116" t="str">
        <f t="shared" si="87"/>
        <v/>
      </c>
      <c r="G551" s="119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</row>
    <row r="552" s="95" customFormat="1" ht="15.75" customHeight="1" spans="1:17">
      <c r="A552" s="112">
        <v>2080711</v>
      </c>
      <c r="B552" s="113" t="s">
        <v>430</v>
      </c>
      <c r="C552" s="119"/>
      <c r="D552" s="152"/>
      <c r="E552" s="115">
        <f t="shared" si="86"/>
        <v>0</v>
      </c>
      <c r="F552" s="116" t="str">
        <f t="shared" si="87"/>
        <v/>
      </c>
      <c r="G552" s="119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</row>
    <row r="553" s="95" customFormat="1" ht="15.75" customHeight="1" spans="1:17">
      <c r="A553" s="112">
        <v>2080712</v>
      </c>
      <c r="B553" s="113" t="s">
        <v>431</v>
      </c>
      <c r="C553" s="119"/>
      <c r="D553" s="152"/>
      <c r="E553" s="115">
        <f t="shared" si="86"/>
        <v>0</v>
      </c>
      <c r="F553" s="116" t="str">
        <f t="shared" si="87"/>
        <v/>
      </c>
      <c r="G553" s="119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</row>
    <row r="554" s="95" customFormat="1" ht="15.75" customHeight="1" spans="1:17">
      <c r="A554" s="112">
        <v>2080713</v>
      </c>
      <c r="B554" s="113" t="s">
        <v>432</v>
      </c>
      <c r="C554" s="119"/>
      <c r="D554" s="152"/>
      <c r="E554" s="115">
        <f t="shared" si="86"/>
        <v>0</v>
      </c>
      <c r="F554" s="116" t="str">
        <f t="shared" si="87"/>
        <v/>
      </c>
      <c r="G554" s="119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</row>
    <row r="555" s="95" customFormat="1" ht="15.75" customHeight="1" spans="1:17">
      <c r="A555" s="112">
        <v>2080799</v>
      </c>
      <c r="B555" s="113" t="s">
        <v>433</v>
      </c>
      <c r="C555" s="119"/>
      <c r="D555" s="152"/>
      <c r="E555" s="115">
        <f t="shared" si="86"/>
        <v>0</v>
      </c>
      <c r="F555" s="116" t="str">
        <f t="shared" si="87"/>
        <v/>
      </c>
      <c r="G555" s="119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</row>
    <row r="556" s="95" customFormat="1" ht="15.75" customHeight="1" spans="1:17">
      <c r="A556" s="112">
        <v>20808</v>
      </c>
      <c r="B556" s="113" t="s">
        <v>434</v>
      </c>
      <c r="C556" s="114">
        <f t="shared" ref="C556:G556" si="93">SUM(C557,C558,C559,C560,C561,C562,C563,C564)</f>
        <v>2965</v>
      </c>
      <c r="D556" s="150">
        <f t="shared" si="93"/>
        <v>3086</v>
      </c>
      <c r="E556" s="115">
        <f t="shared" si="86"/>
        <v>121</v>
      </c>
      <c r="F556" s="116">
        <f t="shared" si="87"/>
        <v>0.0408094435075885</v>
      </c>
      <c r="G556" s="114">
        <f>SUM(G557,G558,G559,G560,G561,G562,G563,G564)</f>
        <v>3086</v>
      </c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</row>
    <row r="557" s="95" customFormat="1" ht="15.75" customHeight="1" spans="1:17">
      <c r="A557" s="112">
        <v>2080801</v>
      </c>
      <c r="B557" s="113" t="s">
        <v>435</v>
      </c>
      <c r="C557" s="118"/>
      <c r="D557" s="151">
        <v>33</v>
      </c>
      <c r="E557" s="115">
        <f t="shared" si="86"/>
        <v>33</v>
      </c>
      <c r="F557" s="116" t="str">
        <f t="shared" si="87"/>
        <v/>
      </c>
      <c r="G557" s="118">
        <v>33</v>
      </c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</row>
    <row r="558" s="95" customFormat="1" ht="15.75" customHeight="1" spans="1:17">
      <c r="A558" s="112">
        <v>2080802</v>
      </c>
      <c r="B558" s="113" t="s">
        <v>436</v>
      </c>
      <c r="C558" s="119">
        <v>1538</v>
      </c>
      <c r="D558" s="152">
        <v>739</v>
      </c>
      <c r="E558" s="115">
        <f t="shared" si="86"/>
        <v>-799</v>
      </c>
      <c r="F558" s="116">
        <f t="shared" si="87"/>
        <v>-0.519505851755527</v>
      </c>
      <c r="G558" s="119">
        <v>739</v>
      </c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</row>
    <row r="559" s="95" customFormat="1" ht="15.75" customHeight="1" spans="1:17">
      <c r="A559" s="112">
        <v>2080803</v>
      </c>
      <c r="B559" s="113" t="s">
        <v>437</v>
      </c>
      <c r="C559" s="119">
        <v>151</v>
      </c>
      <c r="D559" s="152">
        <v>306</v>
      </c>
      <c r="E559" s="115">
        <f t="shared" si="86"/>
        <v>155</v>
      </c>
      <c r="F559" s="116">
        <f t="shared" si="87"/>
        <v>1.02649006622517</v>
      </c>
      <c r="G559" s="119">
        <v>306</v>
      </c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</row>
    <row r="560" s="95" customFormat="1" ht="15.75" customHeight="1" spans="1:17">
      <c r="A560" s="112">
        <v>2080805</v>
      </c>
      <c r="B560" s="113" t="s">
        <v>438</v>
      </c>
      <c r="C560" s="119">
        <v>480</v>
      </c>
      <c r="D560" s="152">
        <v>703</v>
      </c>
      <c r="E560" s="115">
        <f t="shared" si="86"/>
        <v>223</v>
      </c>
      <c r="F560" s="116">
        <f t="shared" si="87"/>
        <v>0.464583333333333</v>
      </c>
      <c r="G560" s="119">
        <v>703</v>
      </c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</row>
    <row r="561" s="95" customFormat="1" ht="15.75" customHeight="1" spans="1:17">
      <c r="A561" s="112">
        <v>2080806</v>
      </c>
      <c r="B561" s="113" t="s">
        <v>439</v>
      </c>
      <c r="C561" s="119">
        <v>142</v>
      </c>
      <c r="D561" s="152">
        <v>628</v>
      </c>
      <c r="E561" s="115">
        <f t="shared" si="86"/>
        <v>486</v>
      </c>
      <c r="F561" s="116">
        <f t="shared" si="87"/>
        <v>3.42253521126761</v>
      </c>
      <c r="G561" s="119">
        <v>628</v>
      </c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</row>
    <row r="562" s="95" customFormat="1" ht="15.75" customHeight="1" spans="1:17">
      <c r="A562" s="112">
        <v>2080807</v>
      </c>
      <c r="B562" s="113" t="s">
        <v>440</v>
      </c>
      <c r="C562" s="119">
        <v>23</v>
      </c>
      <c r="D562" s="152">
        <v>29</v>
      </c>
      <c r="E562" s="115">
        <f t="shared" si="86"/>
        <v>6</v>
      </c>
      <c r="F562" s="116">
        <f t="shared" si="87"/>
        <v>0.260869565217391</v>
      </c>
      <c r="G562" s="119">
        <v>29</v>
      </c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</row>
    <row r="563" s="95" customFormat="1" ht="15.75" customHeight="1" spans="1:17">
      <c r="A563" s="112">
        <v>2080808</v>
      </c>
      <c r="B563" s="113" t="s">
        <v>441</v>
      </c>
      <c r="C563" s="119">
        <v>13</v>
      </c>
      <c r="D563" s="152">
        <v>13</v>
      </c>
      <c r="E563" s="115">
        <f t="shared" si="86"/>
        <v>0</v>
      </c>
      <c r="F563" s="116">
        <f t="shared" si="87"/>
        <v>0</v>
      </c>
      <c r="G563" s="119">
        <v>13</v>
      </c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</row>
    <row r="564" s="95" customFormat="1" ht="15.75" customHeight="1" spans="1:17">
      <c r="A564" s="112">
        <v>2080899</v>
      </c>
      <c r="B564" s="113" t="s">
        <v>442</v>
      </c>
      <c r="C564" s="119">
        <v>618</v>
      </c>
      <c r="D564" s="152">
        <v>635</v>
      </c>
      <c r="E564" s="115">
        <f t="shared" si="86"/>
        <v>17</v>
      </c>
      <c r="F564" s="116">
        <f t="shared" si="87"/>
        <v>0.0275080906148867</v>
      </c>
      <c r="G564" s="119">
        <v>635</v>
      </c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</row>
    <row r="565" s="95" customFormat="1" ht="15.75" customHeight="1" spans="1:17">
      <c r="A565" s="112">
        <v>20809</v>
      </c>
      <c r="B565" s="113" t="s">
        <v>443</v>
      </c>
      <c r="C565" s="114">
        <f t="shared" ref="C565:G565" si="94">SUM(C566,C567,C568,C569,C570,C571)</f>
        <v>196</v>
      </c>
      <c r="D565" s="150">
        <f t="shared" si="94"/>
        <v>285</v>
      </c>
      <c r="E565" s="115">
        <f t="shared" si="86"/>
        <v>89</v>
      </c>
      <c r="F565" s="116">
        <f t="shared" si="87"/>
        <v>0.454081632653061</v>
      </c>
      <c r="G565" s="114">
        <f>SUM(G566,G567,G568,G569,G570,G571)</f>
        <v>285</v>
      </c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</row>
    <row r="566" s="95" customFormat="1" ht="15.75" customHeight="1" spans="1:17">
      <c r="A566" s="112">
        <v>2080901</v>
      </c>
      <c r="B566" s="113" t="s">
        <v>444</v>
      </c>
      <c r="C566" s="118">
        <v>90</v>
      </c>
      <c r="D566" s="151">
        <v>156</v>
      </c>
      <c r="E566" s="115">
        <f t="shared" si="86"/>
        <v>66</v>
      </c>
      <c r="F566" s="116">
        <f t="shared" si="87"/>
        <v>0.733333333333333</v>
      </c>
      <c r="G566" s="118">
        <v>156</v>
      </c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</row>
    <row r="567" s="95" customFormat="1" ht="15.75" customHeight="1" spans="1:17">
      <c r="A567" s="112">
        <v>2080902</v>
      </c>
      <c r="B567" s="113" t="s">
        <v>445</v>
      </c>
      <c r="C567" s="119"/>
      <c r="D567" s="152"/>
      <c r="E567" s="115">
        <f t="shared" si="86"/>
        <v>0</v>
      </c>
      <c r="F567" s="116" t="str">
        <f t="shared" si="87"/>
        <v/>
      </c>
      <c r="G567" s="119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</row>
    <row r="568" s="95" customFormat="1" ht="15.75" customHeight="1" spans="1:17">
      <c r="A568" s="112">
        <v>2080903</v>
      </c>
      <c r="B568" s="113" t="s">
        <v>446</v>
      </c>
      <c r="C568" s="119"/>
      <c r="D568" s="152"/>
      <c r="E568" s="115">
        <f t="shared" si="86"/>
        <v>0</v>
      </c>
      <c r="F568" s="116" t="str">
        <f t="shared" si="87"/>
        <v/>
      </c>
      <c r="G568" s="119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</row>
    <row r="569" s="95" customFormat="1" ht="15.75" customHeight="1" spans="1:17">
      <c r="A569" s="112">
        <v>2080904</v>
      </c>
      <c r="B569" s="113" t="s">
        <v>447</v>
      </c>
      <c r="C569" s="119"/>
      <c r="D569" s="152"/>
      <c r="E569" s="115">
        <f t="shared" si="86"/>
        <v>0</v>
      </c>
      <c r="F569" s="116" t="str">
        <f t="shared" si="87"/>
        <v/>
      </c>
      <c r="G569" s="119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</row>
    <row r="570" s="95" customFormat="1" ht="15.75" customHeight="1" spans="1:17">
      <c r="A570" s="112">
        <v>2080905</v>
      </c>
      <c r="B570" s="113" t="s">
        <v>448</v>
      </c>
      <c r="C570" s="119">
        <v>106</v>
      </c>
      <c r="D570" s="152">
        <v>129</v>
      </c>
      <c r="E570" s="115">
        <f t="shared" si="86"/>
        <v>23</v>
      </c>
      <c r="F570" s="116">
        <f t="shared" si="87"/>
        <v>0.216981132075472</v>
      </c>
      <c r="G570" s="119">
        <v>129</v>
      </c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</row>
    <row r="571" s="95" customFormat="1" ht="15.75" customHeight="1" spans="1:17">
      <c r="A571" s="112">
        <v>2080999</v>
      </c>
      <c r="B571" s="113" t="s">
        <v>449</v>
      </c>
      <c r="C571" s="119"/>
      <c r="D571" s="152"/>
      <c r="E571" s="115">
        <f t="shared" si="86"/>
        <v>0</v>
      </c>
      <c r="F571" s="116" t="str">
        <f t="shared" si="87"/>
        <v/>
      </c>
      <c r="G571" s="119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</row>
    <row r="572" s="95" customFormat="1" ht="15.75" customHeight="1" spans="1:17">
      <c r="A572" s="112">
        <v>20810</v>
      </c>
      <c r="B572" s="113" t="s">
        <v>450</v>
      </c>
      <c r="C572" s="114">
        <f t="shared" ref="C572:G572" si="95">SUM(C573,C574,C575,C576,C577,C578,C579)</f>
        <v>961</v>
      </c>
      <c r="D572" s="150">
        <f t="shared" si="95"/>
        <v>1088</v>
      </c>
      <c r="E572" s="115">
        <f t="shared" si="86"/>
        <v>127</v>
      </c>
      <c r="F572" s="116">
        <f t="shared" si="87"/>
        <v>0.132154006243496</v>
      </c>
      <c r="G572" s="114">
        <f>SUM(G573,G574,G575,G576,G577,G578,G579)</f>
        <v>1088</v>
      </c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</row>
    <row r="573" s="95" customFormat="1" ht="15.75" customHeight="1" spans="1:17">
      <c r="A573" s="112">
        <v>2081001</v>
      </c>
      <c r="B573" s="113" t="s">
        <v>451</v>
      </c>
      <c r="C573" s="118">
        <v>80</v>
      </c>
      <c r="D573" s="151">
        <v>160</v>
      </c>
      <c r="E573" s="115">
        <f t="shared" si="86"/>
        <v>80</v>
      </c>
      <c r="F573" s="116">
        <f t="shared" si="87"/>
        <v>1</v>
      </c>
      <c r="G573" s="118">
        <v>160</v>
      </c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</row>
    <row r="574" s="95" customFormat="1" ht="15.75" customHeight="1" spans="1:17">
      <c r="A574" s="112">
        <v>2081002</v>
      </c>
      <c r="B574" s="113" t="s">
        <v>452</v>
      </c>
      <c r="C574" s="119">
        <v>82</v>
      </c>
      <c r="D574" s="152">
        <v>118</v>
      </c>
      <c r="E574" s="115">
        <f t="shared" si="86"/>
        <v>36</v>
      </c>
      <c r="F574" s="116">
        <f t="shared" si="87"/>
        <v>0.439024390243902</v>
      </c>
      <c r="G574" s="119">
        <v>118</v>
      </c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</row>
    <row r="575" s="95" customFormat="1" ht="15.75" customHeight="1" spans="1:17">
      <c r="A575" s="112">
        <v>2081003</v>
      </c>
      <c r="B575" s="113" t="s">
        <v>453</v>
      </c>
      <c r="C575" s="119"/>
      <c r="D575" s="152"/>
      <c r="E575" s="115">
        <f t="shared" si="86"/>
        <v>0</v>
      </c>
      <c r="F575" s="116" t="str">
        <f t="shared" si="87"/>
        <v/>
      </c>
      <c r="G575" s="119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</row>
    <row r="576" s="95" customFormat="1" ht="15.75" customHeight="1" spans="1:17">
      <c r="A576" s="112">
        <v>2081004</v>
      </c>
      <c r="B576" s="113" t="s">
        <v>454</v>
      </c>
      <c r="C576" s="119">
        <v>486</v>
      </c>
      <c r="D576" s="152">
        <v>484</v>
      </c>
      <c r="E576" s="115">
        <f t="shared" si="86"/>
        <v>-2</v>
      </c>
      <c r="F576" s="116">
        <f t="shared" si="87"/>
        <v>-0.00411522633744856</v>
      </c>
      <c r="G576" s="119">
        <v>484</v>
      </c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</row>
    <row r="577" s="95" customFormat="1" ht="15.75" customHeight="1" spans="1:17">
      <c r="A577" s="112">
        <v>2081005</v>
      </c>
      <c r="B577" s="113" t="s">
        <v>455</v>
      </c>
      <c r="C577" s="119">
        <v>313</v>
      </c>
      <c r="D577" s="152">
        <v>316</v>
      </c>
      <c r="E577" s="115">
        <f t="shared" si="86"/>
        <v>3</v>
      </c>
      <c r="F577" s="116">
        <f t="shared" si="87"/>
        <v>0.00958466453674121</v>
      </c>
      <c r="G577" s="119">
        <v>316</v>
      </c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</row>
    <row r="578" s="95" customFormat="1" ht="15.75" customHeight="1" spans="1:17">
      <c r="A578" s="112">
        <v>2081006</v>
      </c>
      <c r="B578" s="113" t="s">
        <v>456</v>
      </c>
      <c r="C578" s="119"/>
      <c r="D578" s="152"/>
      <c r="E578" s="115">
        <f t="shared" si="86"/>
        <v>0</v>
      </c>
      <c r="F578" s="116" t="str">
        <f t="shared" si="87"/>
        <v/>
      </c>
      <c r="G578" s="119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</row>
    <row r="579" s="95" customFormat="1" ht="15.75" customHeight="1" spans="1:17">
      <c r="A579" s="112">
        <v>2081099</v>
      </c>
      <c r="B579" s="113" t="s">
        <v>457</v>
      </c>
      <c r="C579" s="119"/>
      <c r="D579" s="152">
        <v>10</v>
      </c>
      <c r="E579" s="115">
        <f t="shared" si="86"/>
        <v>10</v>
      </c>
      <c r="F579" s="116" t="str">
        <f t="shared" si="87"/>
        <v/>
      </c>
      <c r="G579" s="119">
        <v>10</v>
      </c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</row>
    <row r="580" s="95" customFormat="1" ht="15.75" customHeight="1" spans="1:17">
      <c r="A580" s="112">
        <v>20811</v>
      </c>
      <c r="B580" s="113" t="s">
        <v>458</v>
      </c>
      <c r="C580" s="114">
        <f t="shared" ref="C580:G580" si="96">SUM(C581,C582,C583,C584,C585,C586,C587,C588)</f>
        <v>487</v>
      </c>
      <c r="D580" s="150">
        <f t="shared" si="96"/>
        <v>731</v>
      </c>
      <c r="E580" s="115">
        <f t="shared" si="86"/>
        <v>244</v>
      </c>
      <c r="F580" s="116">
        <f t="shared" si="87"/>
        <v>0.501026694045175</v>
      </c>
      <c r="G580" s="114">
        <f>SUM(G581,G582,G583,G584,G585,G586,G587,G588)</f>
        <v>731</v>
      </c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</row>
    <row r="581" s="95" customFormat="1" ht="15.75" customHeight="1" spans="1:17">
      <c r="A581" s="112">
        <v>2081101</v>
      </c>
      <c r="B581" s="113" t="s">
        <v>58</v>
      </c>
      <c r="C581" s="118">
        <v>87</v>
      </c>
      <c r="D581" s="151">
        <v>101</v>
      </c>
      <c r="E581" s="115">
        <f t="shared" si="86"/>
        <v>14</v>
      </c>
      <c r="F581" s="116">
        <f t="shared" si="87"/>
        <v>0.160919540229885</v>
      </c>
      <c r="G581" s="118">
        <v>101</v>
      </c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</row>
    <row r="582" s="95" customFormat="1" ht="15.75" customHeight="1" spans="1:17">
      <c r="A582" s="112">
        <v>2081102</v>
      </c>
      <c r="B582" s="113" t="s">
        <v>59</v>
      </c>
      <c r="C582" s="119"/>
      <c r="D582" s="152"/>
      <c r="E582" s="115">
        <f t="shared" si="86"/>
        <v>0</v>
      </c>
      <c r="F582" s="116" t="str">
        <f t="shared" si="87"/>
        <v/>
      </c>
      <c r="G582" s="119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</row>
    <row r="583" s="95" customFormat="1" ht="15.75" customHeight="1" spans="1:17">
      <c r="A583" s="112">
        <v>2081103</v>
      </c>
      <c r="B583" s="113" t="s">
        <v>60</v>
      </c>
      <c r="C583" s="119"/>
      <c r="D583" s="152"/>
      <c r="E583" s="115">
        <f t="shared" ref="E583:E646" si="97">D583-C583</f>
        <v>0</v>
      </c>
      <c r="F583" s="116" t="str">
        <f t="shared" ref="F583:F646" si="98">IFERROR(E583/C583,"")</f>
        <v/>
      </c>
      <c r="G583" s="119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</row>
    <row r="584" s="95" customFormat="1" ht="15.75" customHeight="1" spans="1:17">
      <c r="A584" s="112">
        <v>2081104</v>
      </c>
      <c r="B584" s="113" t="s">
        <v>459</v>
      </c>
      <c r="C584" s="119">
        <v>18</v>
      </c>
      <c r="D584" s="152">
        <v>23</v>
      </c>
      <c r="E584" s="115">
        <f t="shared" si="97"/>
        <v>5</v>
      </c>
      <c r="F584" s="116">
        <f t="shared" si="98"/>
        <v>0.277777777777778</v>
      </c>
      <c r="G584" s="119">
        <v>23</v>
      </c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</row>
    <row r="585" s="95" customFormat="1" ht="15.75" customHeight="1" spans="1:17">
      <c r="A585" s="112">
        <v>2081105</v>
      </c>
      <c r="B585" s="113" t="s">
        <v>460</v>
      </c>
      <c r="C585" s="119"/>
      <c r="D585" s="152">
        <v>1</v>
      </c>
      <c r="E585" s="115">
        <f t="shared" si="97"/>
        <v>1</v>
      </c>
      <c r="F585" s="116" t="str">
        <f t="shared" si="98"/>
        <v/>
      </c>
      <c r="G585" s="119">
        <v>1</v>
      </c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</row>
    <row r="586" s="95" customFormat="1" ht="15.75" customHeight="1" spans="1:17">
      <c r="A586" s="112">
        <v>2081106</v>
      </c>
      <c r="B586" s="113" t="s">
        <v>461</v>
      </c>
      <c r="C586" s="119"/>
      <c r="D586" s="152"/>
      <c r="E586" s="115">
        <f t="shared" si="97"/>
        <v>0</v>
      </c>
      <c r="F586" s="116" t="str">
        <f t="shared" si="98"/>
        <v/>
      </c>
      <c r="G586" s="119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</row>
    <row r="587" s="95" customFormat="1" ht="15.75" customHeight="1" spans="1:17">
      <c r="A587" s="112">
        <v>2081107</v>
      </c>
      <c r="B587" s="113" t="s">
        <v>462</v>
      </c>
      <c r="C587" s="119">
        <v>307</v>
      </c>
      <c r="D587" s="152">
        <v>537</v>
      </c>
      <c r="E587" s="115">
        <f t="shared" si="97"/>
        <v>230</v>
      </c>
      <c r="F587" s="116">
        <f t="shared" si="98"/>
        <v>0.749185667752443</v>
      </c>
      <c r="G587" s="119">
        <v>537</v>
      </c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</row>
    <row r="588" s="95" customFormat="1" ht="15.75" customHeight="1" spans="1:17">
      <c r="A588" s="112">
        <v>2081199</v>
      </c>
      <c r="B588" s="113" t="s">
        <v>463</v>
      </c>
      <c r="C588" s="119">
        <v>75</v>
      </c>
      <c r="D588" s="152">
        <v>69</v>
      </c>
      <c r="E588" s="115">
        <f t="shared" si="97"/>
        <v>-6</v>
      </c>
      <c r="F588" s="116">
        <f t="shared" si="98"/>
        <v>-0.08</v>
      </c>
      <c r="G588" s="119">
        <v>69</v>
      </c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</row>
    <row r="589" s="95" customFormat="1" ht="15.75" customHeight="1" spans="1:17">
      <c r="A589" s="112">
        <v>20816</v>
      </c>
      <c r="B589" s="113" t="s">
        <v>464</v>
      </c>
      <c r="C589" s="114">
        <f t="shared" ref="C589:G589" si="99">SUM(C590,C591,C592,C593)</f>
        <v>0</v>
      </c>
      <c r="D589" s="150">
        <f t="shared" si="99"/>
        <v>0</v>
      </c>
      <c r="E589" s="115">
        <f t="shared" si="97"/>
        <v>0</v>
      </c>
      <c r="F589" s="116" t="str">
        <f t="shared" si="98"/>
        <v/>
      </c>
      <c r="G589" s="114">
        <f>SUM(G590,G591,G592,G593)</f>
        <v>0</v>
      </c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</row>
    <row r="590" s="95" customFormat="1" ht="15.75" customHeight="1" spans="1:17">
      <c r="A590" s="112">
        <v>2081601</v>
      </c>
      <c r="B590" s="113" t="s">
        <v>58</v>
      </c>
      <c r="C590" s="118"/>
      <c r="D590" s="151"/>
      <c r="E590" s="115">
        <f t="shared" si="97"/>
        <v>0</v>
      </c>
      <c r="F590" s="116" t="str">
        <f t="shared" si="98"/>
        <v/>
      </c>
      <c r="G590" s="118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</row>
    <row r="591" s="95" customFormat="1" ht="15.75" customHeight="1" spans="1:17">
      <c r="A591" s="112">
        <v>2081602</v>
      </c>
      <c r="B591" s="113" t="s">
        <v>59</v>
      </c>
      <c r="C591" s="118"/>
      <c r="D591" s="152"/>
      <c r="E591" s="115">
        <f t="shared" si="97"/>
        <v>0</v>
      </c>
      <c r="F591" s="116" t="str">
        <f t="shared" si="98"/>
        <v/>
      </c>
      <c r="G591" s="119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</row>
    <row r="592" s="95" customFormat="1" ht="15.75" customHeight="1" spans="1:17">
      <c r="A592" s="112">
        <v>2081603</v>
      </c>
      <c r="B592" s="113" t="s">
        <v>60</v>
      </c>
      <c r="C592" s="118"/>
      <c r="D592" s="152"/>
      <c r="E592" s="115">
        <f t="shared" si="97"/>
        <v>0</v>
      </c>
      <c r="F592" s="116" t="str">
        <f t="shared" si="98"/>
        <v/>
      </c>
      <c r="G592" s="119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</row>
    <row r="593" s="95" customFormat="1" ht="15.75" customHeight="1" spans="1:17">
      <c r="A593" s="112">
        <v>2081699</v>
      </c>
      <c r="B593" s="113" t="s">
        <v>465</v>
      </c>
      <c r="C593" s="118"/>
      <c r="D593" s="152"/>
      <c r="E593" s="115">
        <f t="shared" si="97"/>
        <v>0</v>
      </c>
      <c r="F593" s="116" t="str">
        <f t="shared" si="98"/>
        <v/>
      </c>
      <c r="G593" s="119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</row>
    <row r="594" s="95" customFormat="1" ht="15.75" customHeight="1" spans="1:17">
      <c r="A594" s="112">
        <v>20819</v>
      </c>
      <c r="B594" s="113" t="s">
        <v>466</v>
      </c>
      <c r="C594" s="114">
        <f t="shared" ref="C594:G594" si="100">SUM(C595,C596)</f>
        <v>10540</v>
      </c>
      <c r="D594" s="150">
        <f t="shared" si="100"/>
        <v>8700</v>
      </c>
      <c r="E594" s="115">
        <f t="shared" si="97"/>
        <v>-1840</v>
      </c>
      <c r="F594" s="116">
        <f t="shared" si="98"/>
        <v>-0.174573055028463</v>
      </c>
      <c r="G594" s="114">
        <f>SUM(G595,G596)</f>
        <v>8700</v>
      </c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</row>
    <row r="595" s="95" customFormat="1" ht="15.75" customHeight="1" spans="1:17">
      <c r="A595" s="112">
        <v>2081901</v>
      </c>
      <c r="B595" s="113" t="s">
        <v>467</v>
      </c>
      <c r="C595" s="118">
        <v>9058</v>
      </c>
      <c r="D595" s="151">
        <v>3070</v>
      </c>
      <c r="E595" s="115">
        <f t="shared" si="97"/>
        <v>-5988</v>
      </c>
      <c r="F595" s="116">
        <f t="shared" si="98"/>
        <v>-0.661073084566129</v>
      </c>
      <c r="G595" s="118">
        <v>3070</v>
      </c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</row>
    <row r="596" s="95" customFormat="1" ht="15.75" customHeight="1" spans="1:17">
      <c r="A596" s="112">
        <v>2081902</v>
      </c>
      <c r="B596" s="113" t="s">
        <v>468</v>
      </c>
      <c r="C596" s="118">
        <v>1482</v>
      </c>
      <c r="D596" s="151">
        <v>5630</v>
      </c>
      <c r="E596" s="115">
        <f t="shared" si="97"/>
        <v>4148</v>
      </c>
      <c r="F596" s="116">
        <f t="shared" si="98"/>
        <v>2.79892037786775</v>
      </c>
      <c r="G596" s="118">
        <v>5630</v>
      </c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</row>
    <row r="597" s="95" customFormat="1" ht="15.75" customHeight="1" spans="1:17">
      <c r="A597" s="112">
        <v>20820</v>
      </c>
      <c r="B597" s="113" t="s">
        <v>469</v>
      </c>
      <c r="C597" s="114">
        <f t="shared" ref="C597:G597" si="101">SUM(C598,C599)</f>
        <v>48</v>
      </c>
      <c r="D597" s="150">
        <f t="shared" si="101"/>
        <v>30</v>
      </c>
      <c r="E597" s="115">
        <f t="shared" si="97"/>
        <v>-18</v>
      </c>
      <c r="F597" s="116">
        <f t="shared" si="98"/>
        <v>-0.375</v>
      </c>
      <c r="G597" s="114">
        <f>SUM(G598,G599)</f>
        <v>30</v>
      </c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</row>
    <row r="598" s="95" customFormat="1" ht="15.75" customHeight="1" spans="1:17">
      <c r="A598" s="112">
        <v>2082001</v>
      </c>
      <c r="B598" s="113" t="s">
        <v>470</v>
      </c>
      <c r="C598" s="118"/>
      <c r="D598" s="151">
        <v>5</v>
      </c>
      <c r="E598" s="115">
        <f t="shared" si="97"/>
        <v>5</v>
      </c>
      <c r="F598" s="116" t="str">
        <f t="shared" si="98"/>
        <v/>
      </c>
      <c r="G598" s="118">
        <v>5</v>
      </c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</row>
    <row r="599" s="95" customFormat="1" ht="15.75" customHeight="1" spans="1:17">
      <c r="A599" s="112">
        <v>2082002</v>
      </c>
      <c r="B599" s="113" t="s">
        <v>471</v>
      </c>
      <c r="C599" s="118">
        <v>48</v>
      </c>
      <c r="D599" s="151">
        <v>25</v>
      </c>
      <c r="E599" s="115">
        <f t="shared" si="97"/>
        <v>-23</v>
      </c>
      <c r="F599" s="116">
        <f t="shared" si="98"/>
        <v>-0.479166666666667</v>
      </c>
      <c r="G599" s="118">
        <v>25</v>
      </c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</row>
    <row r="600" s="95" customFormat="1" ht="15.75" customHeight="1" spans="1:17">
      <c r="A600" s="112">
        <v>20821</v>
      </c>
      <c r="B600" s="113" t="s">
        <v>472</v>
      </c>
      <c r="C600" s="114">
        <f t="shared" ref="C600:G600" si="102">SUM(C601,C602)</f>
        <v>768</v>
      </c>
      <c r="D600" s="150">
        <f t="shared" si="102"/>
        <v>2730</v>
      </c>
      <c r="E600" s="115">
        <f t="shared" si="97"/>
        <v>1962</v>
      </c>
      <c r="F600" s="116">
        <f t="shared" si="98"/>
        <v>2.5546875</v>
      </c>
      <c r="G600" s="114">
        <f>SUM(G601,G602)</f>
        <v>2730</v>
      </c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</row>
    <row r="601" s="95" customFormat="1" ht="15.75" customHeight="1" spans="1:17">
      <c r="A601" s="112">
        <v>2082101</v>
      </c>
      <c r="B601" s="113" t="s">
        <v>473</v>
      </c>
      <c r="C601" s="118">
        <v>36</v>
      </c>
      <c r="D601" s="151">
        <v>200</v>
      </c>
      <c r="E601" s="115">
        <f t="shared" si="97"/>
        <v>164</v>
      </c>
      <c r="F601" s="116">
        <f t="shared" si="98"/>
        <v>4.55555555555556</v>
      </c>
      <c r="G601" s="118">
        <v>200</v>
      </c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</row>
    <row r="602" s="95" customFormat="1" ht="15.75" customHeight="1" spans="1:17">
      <c r="A602" s="112">
        <v>2082102</v>
      </c>
      <c r="B602" s="113" t="s">
        <v>474</v>
      </c>
      <c r="C602" s="118">
        <v>732</v>
      </c>
      <c r="D602" s="151">
        <v>2530</v>
      </c>
      <c r="E602" s="115">
        <f t="shared" si="97"/>
        <v>1798</v>
      </c>
      <c r="F602" s="116">
        <f t="shared" si="98"/>
        <v>2.45628415300546</v>
      </c>
      <c r="G602" s="118">
        <v>2530</v>
      </c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</row>
    <row r="603" s="95" customFormat="1" ht="15.75" customHeight="1" spans="1:17">
      <c r="A603" s="112">
        <v>20824</v>
      </c>
      <c r="B603" s="113" t="s">
        <v>475</v>
      </c>
      <c r="C603" s="114">
        <f t="shared" ref="C603:G603" si="103">SUM(C604,C605)</f>
        <v>0</v>
      </c>
      <c r="D603" s="150">
        <f t="shared" si="103"/>
        <v>0</v>
      </c>
      <c r="E603" s="115">
        <f t="shared" si="97"/>
        <v>0</v>
      </c>
      <c r="F603" s="116" t="str">
        <f t="shared" si="98"/>
        <v/>
      </c>
      <c r="G603" s="114">
        <f>SUM(G604,G605)</f>
        <v>0</v>
      </c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</row>
    <row r="604" s="95" customFormat="1" ht="15.75" customHeight="1" spans="1:17">
      <c r="A604" s="112">
        <v>2082401</v>
      </c>
      <c r="B604" s="113" t="s">
        <v>476</v>
      </c>
      <c r="C604" s="118"/>
      <c r="D604" s="151"/>
      <c r="E604" s="115">
        <f t="shared" si="97"/>
        <v>0</v>
      </c>
      <c r="F604" s="116" t="str">
        <f t="shared" si="98"/>
        <v/>
      </c>
      <c r="G604" s="118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</row>
    <row r="605" s="95" customFormat="1" ht="15.75" customHeight="1" spans="1:17">
      <c r="A605" s="112">
        <v>2082402</v>
      </c>
      <c r="B605" s="113" t="s">
        <v>477</v>
      </c>
      <c r="C605" s="118"/>
      <c r="D605" s="151"/>
      <c r="E605" s="115">
        <f t="shared" si="97"/>
        <v>0</v>
      </c>
      <c r="F605" s="116" t="str">
        <f t="shared" si="98"/>
        <v/>
      </c>
      <c r="G605" s="118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</row>
    <row r="606" s="95" customFormat="1" ht="15.75" customHeight="1" spans="1:17">
      <c r="A606" s="112">
        <v>20825</v>
      </c>
      <c r="B606" s="113" t="s">
        <v>478</v>
      </c>
      <c r="C606" s="114">
        <f t="shared" ref="C606:G606" si="104">SUM(C607,C608)</f>
        <v>10</v>
      </c>
      <c r="D606" s="150">
        <f t="shared" si="104"/>
        <v>26</v>
      </c>
      <c r="E606" s="115">
        <f t="shared" si="97"/>
        <v>16</v>
      </c>
      <c r="F606" s="116">
        <f t="shared" si="98"/>
        <v>1.6</v>
      </c>
      <c r="G606" s="114">
        <f>SUM(G607,G608)</f>
        <v>26</v>
      </c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</row>
    <row r="607" s="95" customFormat="1" ht="15.75" customHeight="1" spans="1:17">
      <c r="A607" s="112">
        <v>2082501</v>
      </c>
      <c r="B607" s="113" t="s">
        <v>479</v>
      </c>
      <c r="C607" s="118">
        <v>10</v>
      </c>
      <c r="D607" s="151">
        <v>26</v>
      </c>
      <c r="E607" s="115">
        <f t="shared" si="97"/>
        <v>16</v>
      </c>
      <c r="F607" s="116">
        <f t="shared" si="98"/>
        <v>1.6</v>
      </c>
      <c r="G607" s="118">
        <v>26</v>
      </c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</row>
    <row r="608" s="95" customFormat="1" ht="15.75" customHeight="1" spans="1:17">
      <c r="A608" s="112">
        <v>2082502</v>
      </c>
      <c r="B608" s="113" t="s">
        <v>480</v>
      </c>
      <c r="C608" s="118"/>
      <c r="D608" s="151"/>
      <c r="E608" s="115">
        <f t="shared" si="97"/>
        <v>0</v>
      </c>
      <c r="F608" s="116" t="str">
        <f t="shared" si="98"/>
        <v/>
      </c>
      <c r="G608" s="118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</row>
    <row r="609" s="95" customFormat="1" ht="15.75" customHeight="1" spans="1:17">
      <c r="A609" s="112">
        <v>20826</v>
      </c>
      <c r="B609" s="113" t="s">
        <v>481</v>
      </c>
      <c r="C609" s="114">
        <f t="shared" ref="C609:G609" si="105">SUM(C610,C611,C612)</f>
        <v>19130</v>
      </c>
      <c r="D609" s="150">
        <f t="shared" si="105"/>
        <v>12557</v>
      </c>
      <c r="E609" s="115">
        <f t="shared" si="97"/>
        <v>-6573</v>
      </c>
      <c r="F609" s="116">
        <f t="shared" si="98"/>
        <v>-0.343596445373758</v>
      </c>
      <c r="G609" s="114">
        <f>SUM(G610,G611,G612)</f>
        <v>12557</v>
      </c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</row>
    <row r="610" s="95" customFormat="1" ht="15.75" customHeight="1" spans="1:17">
      <c r="A610" s="112">
        <v>2082601</v>
      </c>
      <c r="B610" s="113" t="s">
        <v>482</v>
      </c>
      <c r="C610" s="118"/>
      <c r="D610" s="151">
        <v>5303</v>
      </c>
      <c r="E610" s="115">
        <f t="shared" si="97"/>
        <v>5303</v>
      </c>
      <c r="F610" s="116" t="str">
        <f t="shared" si="98"/>
        <v/>
      </c>
      <c r="G610" s="118">
        <v>5303</v>
      </c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</row>
    <row r="611" s="95" customFormat="1" ht="15.75" customHeight="1" spans="1:17">
      <c r="A611" s="112">
        <v>2082602</v>
      </c>
      <c r="B611" s="113" t="s">
        <v>483</v>
      </c>
      <c r="C611" s="118">
        <v>19130</v>
      </c>
      <c r="D611" s="151">
        <v>7254</v>
      </c>
      <c r="E611" s="115">
        <f t="shared" si="97"/>
        <v>-11876</v>
      </c>
      <c r="F611" s="116">
        <f t="shared" si="98"/>
        <v>-0.62080501829587</v>
      </c>
      <c r="G611" s="118">
        <v>7254</v>
      </c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</row>
    <row r="612" s="95" customFormat="1" ht="15.75" customHeight="1" spans="1:17">
      <c r="A612" s="112">
        <v>2082699</v>
      </c>
      <c r="B612" s="113" t="s">
        <v>484</v>
      </c>
      <c r="C612" s="118"/>
      <c r="D612" s="151"/>
      <c r="E612" s="115">
        <f t="shared" si="97"/>
        <v>0</v>
      </c>
      <c r="F612" s="116" t="str">
        <f t="shared" si="98"/>
        <v/>
      </c>
      <c r="G612" s="118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</row>
    <row r="613" s="95" customFormat="1" ht="15.75" customHeight="1" spans="1:17">
      <c r="A613" s="112">
        <v>20827</v>
      </c>
      <c r="B613" s="113" t="s">
        <v>485</v>
      </c>
      <c r="C613" s="114">
        <f t="shared" ref="C613:G613" si="106">SUM(C614,C615,C616)</f>
        <v>0</v>
      </c>
      <c r="D613" s="150">
        <f t="shared" si="106"/>
        <v>0</v>
      </c>
      <c r="E613" s="115">
        <f t="shared" si="97"/>
        <v>0</v>
      </c>
      <c r="F613" s="116" t="str">
        <f t="shared" si="98"/>
        <v/>
      </c>
      <c r="G613" s="114">
        <f>SUM(G614,G615,G616)</f>
        <v>0</v>
      </c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</row>
    <row r="614" s="95" customFormat="1" ht="15.75" customHeight="1" spans="1:17">
      <c r="A614" s="112">
        <v>2082701</v>
      </c>
      <c r="B614" s="113" t="s">
        <v>486</v>
      </c>
      <c r="C614" s="118"/>
      <c r="D614" s="151"/>
      <c r="E614" s="115">
        <f t="shared" si="97"/>
        <v>0</v>
      </c>
      <c r="F614" s="116" t="str">
        <f t="shared" si="98"/>
        <v/>
      </c>
      <c r="G614" s="118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</row>
    <row r="615" s="95" customFormat="1" ht="15.75" customHeight="1" spans="1:17">
      <c r="A615" s="112">
        <v>2082702</v>
      </c>
      <c r="B615" s="113" t="s">
        <v>487</v>
      </c>
      <c r="C615" s="118"/>
      <c r="D615" s="151"/>
      <c r="E615" s="115">
        <f t="shared" si="97"/>
        <v>0</v>
      </c>
      <c r="F615" s="116" t="str">
        <f t="shared" si="98"/>
        <v/>
      </c>
      <c r="G615" s="118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</row>
    <row r="616" s="95" customFormat="1" ht="15.75" customHeight="1" spans="1:17">
      <c r="A616" s="112">
        <v>2082799</v>
      </c>
      <c r="B616" s="113" t="s">
        <v>488</v>
      </c>
      <c r="C616" s="118"/>
      <c r="D616" s="151"/>
      <c r="E616" s="115">
        <f t="shared" si="97"/>
        <v>0</v>
      </c>
      <c r="F616" s="116" t="str">
        <f t="shared" si="98"/>
        <v/>
      </c>
      <c r="G616" s="118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</row>
    <row r="617" s="95" customFormat="1" ht="15.75" customHeight="1" spans="1:17">
      <c r="A617" s="112">
        <v>20828</v>
      </c>
      <c r="B617" s="113" t="s">
        <v>489</v>
      </c>
      <c r="C617" s="114">
        <f t="shared" ref="C617:G617" si="107">SUM(C618,C619,C620,C621,C622,C623,C624)</f>
        <v>355</v>
      </c>
      <c r="D617" s="150">
        <f t="shared" si="107"/>
        <v>354</v>
      </c>
      <c r="E617" s="115">
        <f t="shared" si="97"/>
        <v>-1</v>
      </c>
      <c r="F617" s="116">
        <f t="shared" si="98"/>
        <v>-0.0028169014084507</v>
      </c>
      <c r="G617" s="114">
        <f>SUM(G618,G619,G620,G621,G622,G623,G624)</f>
        <v>354</v>
      </c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</row>
    <row r="618" s="95" customFormat="1" ht="15.75" customHeight="1" spans="1:17">
      <c r="A618" s="112">
        <v>2082801</v>
      </c>
      <c r="B618" s="113" t="s">
        <v>58</v>
      </c>
      <c r="C618" s="118">
        <v>136</v>
      </c>
      <c r="D618" s="151">
        <v>155</v>
      </c>
      <c r="E618" s="115">
        <f t="shared" si="97"/>
        <v>19</v>
      </c>
      <c r="F618" s="116">
        <f t="shared" si="98"/>
        <v>0.139705882352941</v>
      </c>
      <c r="G618" s="118">
        <v>155</v>
      </c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</row>
    <row r="619" s="95" customFormat="1" ht="15.75" customHeight="1" spans="1:17">
      <c r="A619" s="112">
        <v>2082802</v>
      </c>
      <c r="B619" s="113" t="s">
        <v>59</v>
      </c>
      <c r="C619" s="119"/>
      <c r="D619" s="152"/>
      <c r="E619" s="115">
        <f t="shared" si="97"/>
        <v>0</v>
      </c>
      <c r="F619" s="116" t="str">
        <f t="shared" si="98"/>
        <v/>
      </c>
      <c r="G619" s="119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</row>
    <row r="620" s="95" customFormat="1" ht="15.75" customHeight="1" spans="1:17">
      <c r="A620" s="112">
        <v>2082803</v>
      </c>
      <c r="B620" s="113" t="s">
        <v>60</v>
      </c>
      <c r="C620" s="119"/>
      <c r="D620" s="152"/>
      <c r="E620" s="115">
        <f t="shared" si="97"/>
        <v>0</v>
      </c>
      <c r="F620" s="116" t="str">
        <f t="shared" si="98"/>
        <v/>
      </c>
      <c r="G620" s="119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</row>
    <row r="621" s="95" customFormat="1" ht="15.75" customHeight="1" spans="1:17">
      <c r="A621" s="112">
        <v>2082804</v>
      </c>
      <c r="B621" s="113" t="s">
        <v>490</v>
      </c>
      <c r="C621" s="119">
        <v>40</v>
      </c>
      <c r="D621" s="152">
        <v>52</v>
      </c>
      <c r="E621" s="115">
        <f t="shared" si="97"/>
        <v>12</v>
      </c>
      <c r="F621" s="116">
        <f t="shared" si="98"/>
        <v>0.3</v>
      </c>
      <c r="G621" s="119">
        <v>52</v>
      </c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</row>
    <row r="622" s="95" customFormat="1" ht="15.75" customHeight="1" spans="1:17">
      <c r="A622" s="112">
        <v>2082805</v>
      </c>
      <c r="B622" s="113" t="s">
        <v>491</v>
      </c>
      <c r="C622" s="119"/>
      <c r="D622" s="152"/>
      <c r="E622" s="115">
        <f t="shared" si="97"/>
        <v>0</v>
      </c>
      <c r="F622" s="116" t="str">
        <f t="shared" si="98"/>
        <v/>
      </c>
      <c r="G622" s="119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</row>
    <row r="623" s="95" customFormat="1" ht="15.75" customHeight="1" spans="1:17">
      <c r="A623" s="112">
        <v>2082850</v>
      </c>
      <c r="B623" s="113" t="s">
        <v>67</v>
      </c>
      <c r="C623" s="119">
        <v>179</v>
      </c>
      <c r="D623" s="152">
        <v>147</v>
      </c>
      <c r="E623" s="115">
        <f t="shared" si="97"/>
        <v>-32</v>
      </c>
      <c r="F623" s="116">
        <f t="shared" si="98"/>
        <v>-0.17877094972067</v>
      </c>
      <c r="G623" s="119">
        <v>147</v>
      </c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</row>
    <row r="624" s="95" customFormat="1" ht="15.75" customHeight="1" spans="1:17">
      <c r="A624" s="112">
        <v>2082899</v>
      </c>
      <c r="B624" s="113" t="s">
        <v>492</v>
      </c>
      <c r="C624" s="119"/>
      <c r="D624" s="152"/>
      <c r="E624" s="115">
        <f t="shared" si="97"/>
        <v>0</v>
      </c>
      <c r="F624" s="116" t="str">
        <f t="shared" si="98"/>
        <v/>
      </c>
      <c r="G624" s="119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</row>
    <row r="625" s="95" customFormat="1" ht="15.75" customHeight="1" spans="1:17">
      <c r="A625" s="112">
        <v>20830</v>
      </c>
      <c r="B625" s="113" t="s">
        <v>493</v>
      </c>
      <c r="C625" s="114">
        <f t="shared" ref="C625:G625" si="108">SUM(C626,C627)</f>
        <v>80</v>
      </c>
      <c r="D625" s="150">
        <f t="shared" si="108"/>
        <v>317</v>
      </c>
      <c r="E625" s="115">
        <f t="shared" si="97"/>
        <v>237</v>
      </c>
      <c r="F625" s="116">
        <f t="shared" si="98"/>
        <v>2.9625</v>
      </c>
      <c r="G625" s="114">
        <f>SUM(G626,G627)</f>
        <v>317</v>
      </c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</row>
    <row r="626" s="95" customFormat="1" ht="15.75" customHeight="1" spans="1:17">
      <c r="A626" s="112">
        <v>2083001</v>
      </c>
      <c r="B626" s="113" t="s">
        <v>494</v>
      </c>
      <c r="C626" s="118">
        <v>80</v>
      </c>
      <c r="D626" s="151">
        <v>57</v>
      </c>
      <c r="E626" s="115">
        <f t="shared" si="97"/>
        <v>-23</v>
      </c>
      <c r="F626" s="116">
        <f t="shared" si="98"/>
        <v>-0.2875</v>
      </c>
      <c r="G626" s="118">
        <v>57</v>
      </c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</row>
    <row r="627" s="95" customFormat="1" ht="15.75" customHeight="1" spans="1:17">
      <c r="A627" s="112">
        <v>2083099</v>
      </c>
      <c r="B627" s="113" t="s">
        <v>495</v>
      </c>
      <c r="C627" s="118"/>
      <c r="D627" s="151">
        <v>260</v>
      </c>
      <c r="E627" s="115">
        <f t="shared" si="97"/>
        <v>260</v>
      </c>
      <c r="F627" s="116" t="str">
        <f t="shared" si="98"/>
        <v/>
      </c>
      <c r="G627" s="118">
        <v>260</v>
      </c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</row>
    <row r="628" s="95" customFormat="1" ht="15.75" customHeight="1" spans="1:17">
      <c r="A628" s="112">
        <v>2089999</v>
      </c>
      <c r="B628" s="113" t="s">
        <v>496</v>
      </c>
      <c r="C628" s="118">
        <v>392</v>
      </c>
      <c r="D628" s="151">
        <v>376</v>
      </c>
      <c r="E628" s="115">
        <f t="shared" si="97"/>
        <v>-16</v>
      </c>
      <c r="F628" s="116">
        <f t="shared" si="98"/>
        <v>-0.0408163265306122</v>
      </c>
      <c r="G628" s="118">
        <v>376</v>
      </c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</row>
    <row r="629" s="95" customFormat="1" ht="15.75" customHeight="1" spans="1:17">
      <c r="A629" s="112">
        <v>210</v>
      </c>
      <c r="B629" s="113" t="s">
        <v>497</v>
      </c>
      <c r="C629" s="114">
        <f t="shared" ref="C629:G629" si="109">SUM(C630,C635,C650,C654,C666,C669,C673,C678,C682,C686,C689,C698,C699)</f>
        <v>16200</v>
      </c>
      <c r="D629" s="150">
        <f t="shared" si="109"/>
        <v>32368</v>
      </c>
      <c r="E629" s="115">
        <f t="shared" si="97"/>
        <v>16168</v>
      </c>
      <c r="F629" s="116">
        <f t="shared" si="98"/>
        <v>0.998024691358025</v>
      </c>
      <c r="G629" s="114">
        <f>SUM(G630,G635,G650,G654,G666,G669,G673,G678,G682,G686,G689,G698,G699)</f>
        <v>32368</v>
      </c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</row>
    <row r="630" s="95" customFormat="1" ht="15.75" customHeight="1" spans="1:17">
      <c r="A630" s="112">
        <v>21001</v>
      </c>
      <c r="B630" s="113" t="s">
        <v>498</v>
      </c>
      <c r="C630" s="114">
        <f t="shared" ref="C630:G630" si="110">SUM(C631,C632,C633,C634)</f>
        <v>193</v>
      </c>
      <c r="D630" s="150">
        <f t="shared" si="110"/>
        <v>199</v>
      </c>
      <c r="E630" s="115">
        <f t="shared" si="97"/>
        <v>6</v>
      </c>
      <c r="F630" s="116">
        <f t="shared" si="98"/>
        <v>0.0310880829015544</v>
      </c>
      <c r="G630" s="114">
        <f>SUM(G631,G632,G633,G634)</f>
        <v>199</v>
      </c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</row>
    <row r="631" s="95" customFormat="1" ht="15.75" customHeight="1" spans="1:17">
      <c r="A631" s="112">
        <v>2100101</v>
      </c>
      <c r="B631" s="113" t="s">
        <v>58</v>
      </c>
      <c r="C631" s="118">
        <v>193</v>
      </c>
      <c r="D631" s="151">
        <v>199</v>
      </c>
      <c r="E631" s="115">
        <f t="shared" si="97"/>
        <v>6</v>
      </c>
      <c r="F631" s="116">
        <f t="shared" si="98"/>
        <v>0.0310880829015544</v>
      </c>
      <c r="G631" s="118">
        <v>199</v>
      </c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</row>
    <row r="632" s="95" customFormat="1" ht="15.75" customHeight="1" spans="1:17">
      <c r="A632" s="112">
        <v>2100102</v>
      </c>
      <c r="B632" s="113" t="s">
        <v>59</v>
      </c>
      <c r="C632" s="119"/>
      <c r="D632" s="152"/>
      <c r="E632" s="115">
        <f t="shared" si="97"/>
        <v>0</v>
      </c>
      <c r="F632" s="116" t="str">
        <f t="shared" si="98"/>
        <v/>
      </c>
      <c r="G632" s="119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</row>
    <row r="633" s="95" customFormat="1" ht="15.75" customHeight="1" spans="1:17">
      <c r="A633" s="112">
        <v>2100103</v>
      </c>
      <c r="B633" s="113" t="s">
        <v>60</v>
      </c>
      <c r="C633" s="119"/>
      <c r="D633" s="152"/>
      <c r="E633" s="115">
        <f t="shared" si="97"/>
        <v>0</v>
      </c>
      <c r="F633" s="116" t="str">
        <f t="shared" si="98"/>
        <v/>
      </c>
      <c r="G633" s="119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</row>
    <row r="634" s="95" customFormat="1" ht="15.75" customHeight="1" spans="1:17">
      <c r="A634" s="112">
        <v>2100199</v>
      </c>
      <c r="B634" s="113" t="s">
        <v>499</v>
      </c>
      <c r="C634" s="119"/>
      <c r="D634" s="152"/>
      <c r="E634" s="115">
        <f t="shared" si="97"/>
        <v>0</v>
      </c>
      <c r="F634" s="116" t="str">
        <f t="shared" si="98"/>
        <v/>
      </c>
      <c r="G634" s="119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</row>
    <row r="635" s="95" customFormat="1" ht="15.75" customHeight="1" spans="1:17">
      <c r="A635" s="112">
        <v>21002</v>
      </c>
      <c r="B635" s="113" t="s">
        <v>500</v>
      </c>
      <c r="C635" s="114">
        <f t="shared" ref="C635:G635" si="111">SUM(C636,C637,C638,C639,C640,C641,C642,C643,C644,C645,C646,C647,C648,C649)</f>
        <v>5797</v>
      </c>
      <c r="D635" s="150">
        <f t="shared" si="111"/>
        <v>610</v>
      </c>
      <c r="E635" s="115">
        <f t="shared" si="97"/>
        <v>-5187</v>
      </c>
      <c r="F635" s="116">
        <f t="shared" si="98"/>
        <v>-0.894773158530274</v>
      </c>
      <c r="G635" s="114">
        <f>SUM(G636,G637,G638,G639,G640,G641,G642,G643,G644,G645,G646,G647,G648,G649)</f>
        <v>610</v>
      </c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</row>
    <row r="636" s="95" customFormat="1" ht="15.75" customHeight="1" spans="1:17">
      <c r="A636" s="112">
        <v>2100201</v>
      </c>
      <c r="B636" s="113" t="s">
        <v>501</v>
      </c>
      <c r="C636" s="118">
        <v>5797</v>
      </c>
      <c r="D636" s="151">
        <v>610</v>
      </c>
      <c r="E636" s="115">
        <f t="shared" si="97"/>
        <v>-5187</v>
      </c>
      <c r="F636" s="116">
        <f t="shared" si="98"/>
        <v>-0.894773158530274</v>
      </c>
      <c r="G636" s="118">
        <v>610</v>
      </c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</row>
    <row r="637" s="95" customFormat="1" ht="15.75" customHeight="1" spans="1:17">
      <c r="A637" s="112">
        <v>2100202</v>
      </c>
      <c r="B637" s="113" t="s">
        <v>502</v>
      </c>
      <c r="C637" s="119"/>
      <c r="D637" s="152"/>
      <c r="E637" s="115">
        <f t="shared" si="97"/>
        <v>0</v>
      </c>
      <c r="F637" s="116" t="str">
        <f t="shared" si="98"/>
        <v/>
      </c>
      <c r="G637" s="119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</row>
    <row r="638" s="95" customFormat="1" ht="15.75" customHeight="1" spans="1:17">
      <c r="A638" s="112">
        <v>2100203</v>
      </c>
      <c r="B638" s="113" t="s">
        <v>503</v>
      </c>
      <c r="C638" s="119"/>
      <c r="D638" s="152"/>
      <c r="E638" s="115">
        <f t="shared" si="97"/>
        <v>0</v>
      </c>
      <c r="F638" s="116" t="str">
        <f t="shared" si="98"/>
        <v/>
      </c>
      <c r="G638" s="119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</row>
    <row r="639" s="95" customFormat="1" ht="15.75" customHeight="1" spans="1:17">
      <c r="A639" s="112">
        <v>2100204</v>
      </c>
      <c r="B639" s="113" t="s">
        <v>504</v>
      </c>
      <c r="C639" s="119"/>
      <c r="D639" s="152"/>
      <c r="E639" s="115">
        <f t="shared" si="97"/>
        <v>0</v>
      </c>
      <c r="F639" s="116" t="str">
        <f t="shared" si="98"/>
        <v/>
      </c>
      <c r="G639" s="119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</row>
    <row r="640" s="95" customFormat="1" ht="15.75" customHeight="1" spans="1:17">
      <c r="A640" s="112">
        <v>2100205</v>
      </c>
      <c r="B640" s="113" t="s">
        <v>505</v>
      </c>
      <c r="C640" s="119"/>
      <c r="D640" s="152"/>
      <c r="E640" s="115">
        <f t="shared" si="97"/>
        <v>0</v>
      </c>
      <c r="F640" s="116" t="str">
        <f t="shared" si="98"/>
        <v/>
      </c>
      <c r="G640" s="119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</row>
    <row r="641" s="95" customFormat="1" ht="15.75" customHeight="1" spans="1:17">
      <c r="A641" s="112">
        <v>2100206</v>
      </c>
      <c r="B641" s="113" t="s">
        <v>506</v>
      </c>
      <c r="C641" s="119"/>
      <c r="D641" s="152"/>
      <c r="E641" s="115">
        <f t="shared" si="97"/>
        <v>0</v>
      </c>
      <c r="F641" s="116" t="str">
        <f t="shared" si="98"/>
        <v/>
      </c>
      <c r="G641" s="119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</row>
    <row r="642" s="95" customFormat="1" ht="15.75" customHeight="1" spans="1:17">
      <c r="A642" s="112">
        <v>2100207</v>
      </c>
      <c r="B642" s="113" t="s">
        <v>507</v>
      </c>
      <c r="C642" s="119"/>
      <c r="D642" s="152"/>
      <c r="E642" s="115">
        <f t="shared" si="97"/>
        <v>0</v>
      </c>
      <c r="F642" s="116" t="str">
        <f t="shared" si="98"/>
        <v/>
      </c>
      <c r="G642" s="119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</row>
    <row r="643" s="95" customFormat="1" ht="15.75" customHeight="1" spans="1:17">
      <c r="A643" s="112">
        <v>2100208</v>
      </c>
      <c r="B643" s="113" t="s">
        <v>508</v>
      </c>
      <c r="C643" s="119"/>
      <c r="D643" s="152"/>
      <c r="E643" s="115">
        <f t="shared" si="97"/>
        <v>0</v>
      </c>
      <c r="F643" s="116" t="str">
        <f t="shared" si="98"/>
        <v/>
      </c>
      <c r="G643" s="119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</row>
    <row r="644" s="95" customFormat="1" ht="15.75" customHeight="1" spans="1:17">
      <c r="A644" s="112">
        <v>2100209</v>
      </c>
      <c r="B644" s="113" t="s">
        <v>509</v>
      </c>
      <c r="C644" s="119"/>
      <c r="D644" s="152"/>
      <c r="E644" s="115">
        <f t="shared" si="97"/>
        <v>0</v>
      </c>
      <c r="F644" s="116" t="str">
        <f t="shared" si="98"/>
        <v/>
      </c>
      <c r="G644" s="119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</row>
    <row r="645" s="95" customFormat="1" ht="15.75" customHeight="1" spans="1:17">
      <c r="A645" s="112">
        <v>2100210</v>
      </c>
      <c r="B645" s="113" t="s">
        <v>510</v>
      </c>
      <c r="C645" s="119"/>
      <c r="D645" s="152"/>
      <c r="E645" s="115">
        <f t="shared" si="97"/>
        <v>0</v>
      </c>
      <c r="F645" s="116" t="str">
        <f t="shared" si="98"/>
        <v/>
      </c>
      <c r="G645" s="119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</row>
    <row r="646" s="95" customFormat="1" ht="15.75" customHeight="1" spans="1:17">
      <c r="A646" s="112">
        <v>2100211</v>
      </c>
      <c r="B646" s="113" t="s">
        <v>511</v>
      </c>
      <c r="C646" s="119"/>
      <c r="D646" s="152"/>
      <c r="E646" s="115">
        <f t="shared" si="97"/>
        <v>0</v>
      </c>
      <c r="F646" s="116" t="str">
        <f t="shared" si="98"/>
        <v/>
      </c>
      <c r="G646" s="119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</row>
    <row r="647" s="95" customFormat="1" ht="15.75" customHeight="1" spans="1:17">
      <c r="A647" s="112">
        <v>2100212</v>
      </c>
      <c r="B647" s="113" t="s">
        <v>512</v>
      </c>
      <c r="C647" s="119"/>
      <c r="D647" s="152"/>
      <c r="E647" s="115">
        <f t="shared" ref="E647:E710" si="112">D647-C647</f>
        <v>0</v>
      </c>
      <c r="F647" s="116" t="str">
        <f t="shared" ref="F647:F710" si="113">IFERROR(E647/C647,"")</f>
        <v/>
      </c>
      <c r="G647" s="119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</row>
    <row r="648" s="95" customFormat="1" ht="15.75" customHeight="1" spans="1:17">
      <c r="A648" s="112">
        <v>2100213</v>
      </c>
      <c r="B648" s="113" t="s">
        <v>513</v>
      </c>
      <c r="C648" s="119"/>
      <c r="D648" s="152"/>
      <c r="E648" s="115">
        <f t="shared" si="112"/>
        <v>0</v>
      </c>
      <c r="F648" s="116" t="str">
        <f t="shared" si="113"/>
        <v/>
      </c>
      <c r="G648" s="119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</row>
    <row r="649" s="95" customFormat="1" ht="15.75" customHeight="1" spans="1:17">
      <c r="A649" s="112">
        <v>2100299</v>
      </c>
      <c r="B649" s="113" t="s">
        <v>514</v>
      </c>
      <c r="C649" s="119"/>
      <c r="D649" s="152"/>
      <c r="E649" s="115">
        <f t="shared" si="112"/>
        <v>0</v>
      </c>
      <c r="F649" s="116" t="str">
        <f t="shared" si="113"/>
        <v/>
      </c>
      <c r="G649" s="119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</row>
    <row r="650" s="95" customFormat="1" ht="15.75" customHeight="1" spans="1:17">
      <c r="A650" s="112">
        <v>21003</v>
      </c>
      <c r="B650" s="113" t="s">
        <v>515</v>
      </c>
      <c r="C650" s="114">
        <f t="shared" ref="C650:G650" si="114">SUM(C651,C652,C653)</f>
        <v>1067</v>
      </c>
      <c r="D650" s="150">
        <f t="shared" si="114"/>
        <v>1800</v>
      </c>
      <c r="E650" s="115">
        <f t="shared" si="112"/>
        <v>733</v>
      </c>
      <c r="F650" s="116">
        <f t="shared" si="113"/>
        <v>0.68697282099344</v>
      </c>
      <c r="G650" s="114">
        <f>SUM(G651,G652,G653)</f>
        <v>1800</v>
      </c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</row>
    <row r="651" s="95" customFormat="1" ht="15.75" customHeight="1" spans="1:17">
      <c r="A651" s="112">
        <v>2100301</v>
      </c>
      <c r="B651" s="113" t="s">
        <v>516</v>
      </c>
      <c r="C651" s="118"/>
      <c r="D651" s="151"/>
      <c r="E651" s="115">
        <f t="shared" si="112"/>
        <v>0</v>
      </c>
      <c r="F651" s="116" t="str">
        <f t="shared" si="113"/>
        <v/>
      </c>
      <c r="G651" s="118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</row>
    <row r="652" s="95" customFormat="1" ht="15.75" customHeight="1" spans="1:17">
      <c r="A652" s="112">
        <v>2100302</v>
      </c>
      <c r="B652" s="113" t="s">
        <v>517</v>
      </c>
      <c r="C652" s="118">
        <v>1067</v>
      </c>
      <c r="D652" s="151">
        <v>1800</v>
      </c>
      <c r="E652" s="115">
        <f t="shared" si="112"/>
        <v>733</v>
      </c>
      <c r="F652" s="116">
        <f t="shared" si="113"/>
        <v>0.68697282099344</v>
      </c>
      <c r="G652" s="118">
        <v>1800</v>
      </c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</row>
    <row r="653" s="95" customFormat="1" ht="15.75" customHeight="1" spans="1:17">
      <c r="A653" s="112">
        <v>2100399</v>
      </c>
      <c r="B653" s="113" t="s">
        <v>518</v>
      </c>
      <c r="C653" s="118"/>
      <c r="D653" s="151"/>
      <c r="E653" s="115">
        <f t="shared" si="112"/>
        <v>0</v>
      </c>
      <c r="F653" s="116" t="str">
        <f t="shared" si="113"/>
        <v/>
      </c>
      <c r="G653" s="118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</row>
    <row r="654" s="95" customFormat="1" ht="15.75" customHeight="1" spans="1:17">
      <c r="A654" s="112">
        <v>21004</v>
      </c>
      <c r="B654" s="113" t="s">
        <v>519</v>
      </c>
      <c r="C654" s="114">
        <f t="shared" ref="C654:G654" si="115">SUM(C655,C656,C657,C658,C659,C660,C661,C662,C663,C664,C665)</f>
        <v>1991</v>
      </c>
      <c r="D654" s="150">
        <f t="shared" si="115"/>
        <v>10373</v>
      </c>
      <c r="E654" s="115">
        <f t="shared" si="112"/>
        <v>8382</v>
      </c>
      <c r="F654" s="116">
        <f t="shared" si="113"/>
        <v>4.20994475138122</v>
      </c>
      <c r="G654" s="114">
        <f>SUM(G655,G656,G657,G658,G659,G660,G661,G662,G663,G664,G665)</f>
        <v>10373</v>
      </c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</row>
    <row r="655" s="95" customFormat="1" ht="15.75" customHeight="1" spans="1:17">
      <c r="A655" s="112">
        <v>2100401</v>
      </c>
      <c r="B655" s="113" t="s">
        <v>520</v>
      </c>
      <c r="C655" s="118">
        <v>648</v>
      </c>
      <c r="D655" s="151">
        <v>455</v>
      </c>
      <c r="E655" s="115">
        <f t="shared" si="112"/>
        <v>-193</v>
      </c>
      <c r="F655" s="116">
        <f t="shared" si="113"/>
        <v>-0.297839506172839</v>
      </c>
      <c r="G655" s="118">
        <v>455</v>
      </c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</row>
    <row r="656" s="95" customFormat="1" ht="15.75" customHeight="1" spans="1:17">
      <c r="A656" s="112">
        <v>2100402</v>
      </c>
      <c r="B656" s="113" t="s">
        <v>521</v>
      </c>
      <c r="C656" s="119">
        <v>132</v>
      </c>
      <c r="D656" s="152">
        <v>121</v>
      </c>
      <c r="E656" s="115">
        <f t="shared" si="112"/>
        <v>-11</v>
      </c>
      <c r="F656" s="116">
        <f t="shared" si="113"/>
        <v>-0.0833333333333333</v>
      </c>
      <c r="G656" s="119">
        <v>121</v>
      </c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</row>
    <row r="657" s="95" customFormat="1" ht="15.75" customHeight="1" spans="1:17">
      <c r="A657" s="112">
        <v>2100403</v>
      </c>
      <c r="B657" s="113" t="s">
        <v>522</v>
      </c>
      <c r="C657" s="119">
        <v>311</v>
      </c>
      <c r="D657" s="152">
        <v>343</v>
      </c>
      <c r="E657" s="115">
        <f t="shared" si="112"/>
        <v>32</v>
      </c>
      <c r="F657" s="116">
        <f t="shared" si="113"/>
        <v>0.102893890675241</v>
      </c>
      <c r="G657" s="119">
        <v>343</v>
      </c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</row>
    <row r="658" s="95" customFormat="1" ht="15.75" customHeight="1" spans="1:17">
      <c r="A658" s="112">
        <v>2100404</v>
      </c>
      <c r="B658" s="113" t="s">
        <v>523</v>
      </c>
      <c r="C658" s="119"/>
      <c r="D658" s="152"/>
      <c r="E658" s="115">
        <f t="shared" si="112"/>
        <v>0</v>
      </c>
      <c r="F658" s="116" t="str">
        <f t="shared" si="113"/>
        <v/>
      </c>
      <c r="G658" s="119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</row>
    <row r="659" s="95" customFormat="1" ht="15.75" customHeight="1" spans="1:17">
      <c r="A659" s="112">
        <v>2100405</v>
      </c>
      <c r="B659" s="113" t="s">
        <v>524</v>
      </c>
      <c r="C659" s="119"/>
      <c r="D659" s="152"/>
      <c r="E659" s="115">
        <f t="shared" si="112"/>
        <v>0</v>
      </c>
      <c r="F659" s="116" t="str">
        <f t="shared" si="113"/>
        <v/>
      </c>
      <c r="G659" s="119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</row>
    <row r="660" s="95" customFormat="1" ht="15.75" customHeight="1" spans="1:17">
      <c r="A660" s="112">
        <v>2100406</v>
      </c>
      <c r="B660" s="113" t="s">
        <v>525</v>
      </c>
      <c r="C660" s="119"/>
      <c r="D660" s="152"/>
      <c r="E660" s="115">
        <f t="shared" si="112"/>
        <v>0</v>
      </c>
      <c r="F660" s="116" t="str">
        <f t="shared" si="113"/>
        <v/>
      </c>
      <c r="G660" s="119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</row>
    <row r="661" s="95" customFormat="1" ht="15.75" customHeight="1" spans="1:17">
      <c r="A661" s="112">
        <v>2100407</v>
      </c>
      <c r="B661" s="113" t="s">
        <v>526</v>
      </c>
      <c r="C661" s="119"/>
      <c r="D661" s="152"/>
      <c r="E661" s="115">
        <f t="shared" si="112"/>
        <v>0</v>
      </c>
      <c r="F661" s="116" t="str">
        <f t="shared" si="113"/>
        <v/>
      </c>
      <c r="G661" s="119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</row>
    <row r="662" s="95" customFormat="1" ht="15.75" customHeight="1" spans="1:17">
      <c r="A662" s="112">
        <v>2100408</v>
      </c>
      <c r="B662" s="113" t="s">
        <v>527</v>
      </c>
      <c r="C662" s="119">
        <v>350</v>
      </c>
      <c r="D662" s="152">
        <v>2047</v>
      </c>
      <c r="E662" s="115">
        <f t="shared" si="112"/>
        <v>1697</v>
      </c>
      <c r="F662" s="116">
        <f t="shared" si="113"/>
        <v>4.84857142857143</v>
      </c>
      <c r="G662" s="119">
        <v>2047</v>
      </c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</row>
    <row r="663" s="95" customFormat="1" ht="15.75" customHeight="1" spans="1:17">
      <c r="A663" s="112">
        <v>2100409</v>
      </c>
      <c r="B663" s="113" t="s">
        <v>528</v>
      </c>
      <c r="C663" s="119">
        <v>36</v>
      </c>
      <c r="D663" s="152">
        <v>36</v>
      </c>
      <c r="E663" s="115">
        <f t="shared" si="112"/>
        <v>0</v>
      </c>
      <c r="F663" s="116">
        <f t="shared" si="113"/>
        <v>0</v>
      </c>
      <c r="G663" s="119">
        <v>36</v>
      </c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</row>
    <row r="664" s="95" customFormat="1" ht="15.75" customHeight="1" spans="1:17">
      <c r="A664" s="112">
        <v>2100410</v>
      </c>
      <c r="B664" s="113" t="s">
        <v>529</v>
      </c>
      <c r="C664" s="119">
        <v>510</v>
      </c>
      <c r="D664" s="152">
        <v>7200</v>
      </c>
      <c r="E664" s="115">
        <f t="shared" si="112"/>
        <v>6690</v>
      </c>
      <c r="F664" s="116">
        <f t="shared" si="113"/>
        <v>13.1176470588235</v>
      </c>
      <c r="G664" s="119">
        <v>7200</v>
      </c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</row>
    <row r="665" s="95" customFormat="1" ht="15.75" customHeight="1" spans="1:17">
      <c r="A665" s="112">
        <v>2100499</v>
      </c>
      <c r="B665" s="113" t="s">
        <v>530</v>
      </c>
      <c r="C665" s="119">
        <v>4</v>
      </c>
      <c r="D665" s="152">
        <v>171</v>
      </c>
      <c r="E665" s="115">
        <f t="shared" si="112"/>
        <v>167</v>
      </c>
      <c r="F665" s="116">
        <f t="shared" si="113"/>
        <v>41.75</v>
      </c>
      <c r="G665" s="119">
        <v>171</v>
      </c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</row>
    <row r="666" s="95" customFormat="1" ht="15.75" customHeight="1" spans="1:17">
      <c r="A666" s="112">
        <v>21006</v>
      </c>
      <c r="B666" s="113" t="s">
        <v>531</v>
      </c>
      <c r="C666" s="114">
        <f t="shared" ref="C666:G666" si="116">SUM(C667,C668)</f>
        <v>0</v>
      </c>
      <c r="D666" s="150">
        <f t="shared" si="116"/>
        <v>0</v>
      </c>
      <c r="E666" s="115">
        <f t="shared" si="112"/>
        <v>0</v>
      </c>
      <c r="F666" s="116" t="str">
        <f t="shared" si="113"/>
        <v/>
      </c>
      <c r="G666" s="114">
        <f>SUM(G667,G668)</f>
        <v>0</v>
      </c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</row>
    <row r="667" s="95" customFormat="1" ht="15.75" customHeight="1" spans="1:17">
      <c r="A667" s="112">
        <v>2100601</v>
      </c>
      <c r="B667" s="113" t="s">
        <v>532</v>
      </c>
      <c r="C667" s="118"/>
      <c r="D667" s="151"/>
      <c r="E667" s="115">
        <f t="shared" si="112"/>
        <v>0</v>
      </c>
      <c r="F667" s="116" t="str">
        <f t="shared" si="113"/>
        <v/>
      </c>
      <c r="G667" s="118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</row>
    <row r="668" s="95" customFormat="1" ht="15.75" customHeight="1" spans="1:17">
      <c r="A668" s="112">
        <v>2100699</v>
      </c>
      <c r="B668" s="113" t="s">
        <v>533</v>
      </c>
      <c r="C668" s="118"/>
      <c r="D668" s="151"/>
      <c r="E668" s="115">
        <f t="shared" si="112"/>
        <v>0</v>
      </c>
      <c r="F668" s="116" t="str">
        <f t="shared" si="113"/>
        <v/>
      </c>
      <c r="G668" s="118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</row>
    <row r="669" s="95" customFormat="1" ht="15.75" customHeight="1" spans="1:17">
      <c r="A669" s="112">
        <v>21007</v>
      </c>
      <c r="B669" s="113" t="s">
        <v>534</v>
      </c>
      <c r="C669" s="114">
        <f t="shared" ref="C669:G669" si="117">SUM(C670,C671,C672)</f>
        <v>807</v>
      </c>
      <c r="D669" s="150">
        <f t="shared" si="117"/>
        <v>1825</v>
      </c>
      <c r="E669" s="115">
        <f t="shared" si="112"/>
        <v>1018</v>
      </c>
      <c r="F669" s="116">
        <f t="shared" si="113"/>
        <v>1.26146220570012</v>
      </c>
      <c r="G669" s="114">
        <f>SUM(G670,G671,G672)</f>
        <v>1825</v>
      </c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</row>
    <row r="670" s="95" customFormat="1" ht="15.75" customHeight="1" spans="1:17">
      <c r="A670" s="112">
        <v>2100716</v>
      </c>
      <c r="B670" s="113" t="s">
        <v>535</v>
      </c>
      <c r="C670" s="118"/>
      <c r="D670" s="151"/>
      <c r="E670" s="115">
        <f t="shared" si="112"/>
        <v>0</v>
      </c>
      <c r="F670" s="116" t="str">
        <f t="shared" si="113"/>
        <v/>
      </c>
      <c r="G670" s="118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</row>
    <row r="671" s="95" customFormat="1" ht="15.75" customHeight="1" spans="1:17">
      <c r="A671" s="112">
        <v>2100717</v>
      </c>
      <c r="B671" s="113" t="s">
        <v>536</v>
      </c>
      <c r="C671" s="119">
        <v>807</v>
      </c>
      <c r="D671" s="152">
        <v>1825</v>
      </c>
      <c r="E671" s="115">
        <f t="shared" si="112"/>
        <v>1018</v>
      </c>
      <c r="F671" s="116">
        <f t="shared" si="113"/>
        <v>1.26146220570012</v>
      </c>
      <c r="G671" s="119">
        <v>1825</v>
      </c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</row>
    <row r="672" s="95" customFormat="1" ht="15.75" customHeight="1" spans="1:17">
      <c r="A672" s="112">
        <v>2100799</v>
      </c>
      <c r="B672" s="113" t="s">
        <v>537</v>
      </c>
      <c r="C672" s="119"/>
      <c r="D672" s="152"/>
      <c r="E672" s="115">
        <f t="shared" si="112"/>
        <v>0</v>
      </c>
      <c r="F672" s="116" t="str">
        <f t="shared" si="113"/>
        <v/>
      </c>
      <c r="G672" s="119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</row>
    <row r="673" s="95" customFormat="1" ht="15.75" customHeight="1" spans="1:17">
      <c r="A673" s="112">
        <v>21011</v>
      </c>
      <c r="B673" s="113" t="s">
        <v>538</v>
      </c>
      <c r="C673" s="114">
        <f t="shared" ref="C673:G673" si="118">SUM(C674,C675,C676,C677)</f>
        <v>3333</v>
      </c>
      <c r="D673" s="150">
        <f t="shared" si="118"/>
        <v>3228</v>
      </c>
      <c r="E673" s="115">
        <f t="shared" si="112"/>
        <v>-105</v>
      </c>
      <c r="F673" s="116">
        <f t="shared" si="113"/>
        <v>-0.0315031503150315</v>
      </c>
      <c r="G673" s="114">
        <f>SUM(G674,G675,G676,G677)</f>
        <v>3228</v>
      </c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</row>
    <row r="674" s="95" customFormat="1" ht="15.75" customHeight="1" spans="1:17">
      <c r="A674" s="112">
        <v>2101101</v>
      </c>
      <c r="B674" s="113" t="s">
        <v>539</v>
      </c>
      <c r="C674" s="118">
        <v>1087</v>
      </c>
      <c r="D674" s="151">
        <v>1036</v>
      </c>
      <c r="E674" s="115">
        <f t="shared" si="112"/>
        <v>-51</v>
      </c>
      <c r="F674" s="116">
        <f t="shared" si="113"/>
        <v>-0.046918123275069</v>
      </c>
      <c r="G674" s="118">
        <v>1036</v>
      </c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</row>
    <row r="675" s="95" customFormat="1" ht="15.75" customHeight="1" spans="1:17">
      <c r="A675" s="112">
        <v>2101102</v>
      </c>
      <c r="B675" s="113" t="s">
        <v>540</v>
      </c>
      <c r="C675" s="119">
        <v>2236</v>
      </c>
      <c r="D675" s="152">
        <v>2182</v>
      </c>
      <c r="E675" s="115">
        <f t="shared" si="112"/>
        <v>-54</v>
      </c>
      <c r="F675" s="116">
        <f t="shared" si="113"/>
        <v>-0.0241502683363148</v>
      </c>
      <c r="G675" s="119">
        <v>2182</v>
      </c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</row>
    <row r="676" s="95" customFormat="1" ht="15.75" customHeight="1" spans="1:17">
      <c r="A676" s="112">
        <v>2101103</v>
      </c>
      <c r="B676" s="113" t="s">
        <v>541</v>
      </c>
      <c r="C676" s="119">
        <v>10</v>
      </c>
      <c r="D676" s="152">
        <v>10</v>
      </c>
      <c r="E676" s="115">
        <f t="shared" si="112"/>
        <v>0</v>
      </c>
      <c r="F676" s="116">
        <f t="shared" si="113"/>
        <v>0</v>
      </c>
      <c r="G676" s="119">
        <v>10</v>
      </c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</row>
    <row r="677" s="95" customFormat="1" ht="15.75" customHeight="1" spans="1:17">
      <c r="A677" s="112">
        <v>2101199</v>
      </c>
      <c r="B677" s="113" t="s">
        <v>542</v>
      </c>
      <c r="C677" s="119"/>
      <c r="D677" s="152"/>
      <c r="E677" s="115">
        <f t="shared" si="112"/>
        <v>0</v>
      </c>
      <c r="F677" s="116" t="str">
        <f t="shared" si="113"/>
        <v/>
      </c>
      <c r="G677" s="119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</row>
    <row r="678" s="95" customFormat="1" ht="15.75" customHeight="1" spans="1:17">
      <c r="A678" s="112">
        <v>21012</v>
      </c>
      <c r="B678" s="113" t="s">
        <v>543</v>
      </c>
      <c r="C678" s="114">
        <f t="shared" ref="C678:G678" si="119">SUM(C679,C680,C681)</f>
        <v>2090</v>
      </c>
      <c r="D678" s="150">
        <f t="shared" si="119"/>
        <v>12160</v>
      </c>
      <c r="E678" s="115">
        <f t="shared" si="112"/>
        <v>10070</v>
      </c>
      <c r="F678" s="116">
        <f t="shared" si="113"/>
        <v>4.81818181818182</v>
      </c>
      <c r="G678" s="114">
        <f>SUM(G679,G680,G681)</f>
        <v>12160</v>
      </c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</row>
    <row r="679" s="95" customFormat="1" ht="15.75" customHeight="1" spans="1:17">
      <c r="A679" s="112">
        <v>2101201</v>
      </c>
      <c r="B679" s="113" t="s">
        <v>544</v>
      </c>
      <c r="C679" s="118"/>
      <c r="D679" s="151"/>
      <c r="E679" s="115">
        <f t="shared" si="112"/>
        <v>0</v>
      </c>
      <c r="F679" s="116" t="str">
        <f t="shared" si="113"/>
        <v/>
      </c>
      <c r="G679" s="118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</row>
    <row r="680" s="95" customFormat="1" ht="15.75" customHeight="1" spans="1:17">
      <c r="A680" s="112">
        <v>2101202</v>
      </c>
      <c r="B680" s="113" t="s">
        <v>545</v>
      </c>
      <c r="C680" s="118">
        <v>2090</v>
      </c>
      <c r="D680" s="151">
        <v>12160</v>
      </c>
      <c r="E680" s="115">
        <f t="shared" si="112"/>
        <v>10070</v>
      </c>
      <c r="F680" s="116">
        <f t="shared" si="113"/>
        <v>4.81818181818182</v>
      </c>
      <c r="G680" s="118">
        <v>12160</v>
      </c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</row>
    <row r="681" s="95" customFormat="1" ht="15.75" customHeight="1" spans="1:17">
      <c r="A681" s="112">
        <v>2101299</v>
      </c>
      <c r="B681" s="113" t="s">
        <v>546</v>
      </c>
      <c r="C681" s="118"/>
      <c r="D681" s="151"/>
      <c r="E681" s="115">
        <f t="shared" si="112"/>
        <v>0</v>
      </c>
      <c r="F681" s="116" t="str">
        <f t="shared" si="113"/>
        <v/>
      </c>
      <c r="G681" s="118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</row>
    <row r="682" s="95" customFormat="1" ht="15.75" customHeight="1" spans="1:17">
      <c r="A682" s="112">
        <v>21013</v>
      </c>
      <c r="B682" s="113" t="s">
        <v>547</v>
      </c>
      <c r="C682" s="114">
        <f t="shared" ref="C682:G682" si="120">SUM(C683,C684,C685)</f>
        <v>740</v>
      </c>
      <c r="D682" s="150">
        <f t="shared" si="120"/>
        <v>1903</v>
      </c>
      <c r="E682" s="115">
        <f t="shared" si="112"/>
        <v>1163</v>
      </c>
      <c r="F682" s="116">
        <f t="shared" si="113"/>
        <v>1.57162162162162</v>
      </c>
      <c r="G682" s="114">
        <f>SUM(G683,G684,G685)</f>
        <v>1903</v>
      </c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</row>
    <row r="683" s="95" customFormat="1" ht="15.75" customHeight="1" spans="1:17">
      <c r="A683" s="112">
        <v>2101301</v>
      </c>
      <c r="B683" s="113" t="s">
        <v>548</v>
      </c>
      <c r="C683" s="118">
        <v>740</v>
      </c>
      <c r="D683" s="151">
        <v>1903</v>
      </c>
      <c r="E683" s="115">
        <f t="shared" si="112"/>
        <v>1163</v>
      </c>
      <c r="F683" s="116">
        <f t="shared" si="113"/>
        <v>1.57162162162162</v>
      </c>
      <c r="G683" s="118">
        <v>1903</v>
      </c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</row>
    <row r="684" s="95" customFormat="1" ht="15.75" customHeight="1" spans="1:17">
      <c r="A684" s="112">
        <v>2101302</v>
      </c>
      <c r="B684" s="113" t="s">
        <v>549</v>
      </c>
      <c r="C684" s="118"/>
      <c r="D684" s="151"/>
      <c r="E684" s="115">
        <f t="shared" si="112"/>
        <v>0</v>
      </c>
      <c r="F684" s="116" t="str">
        <f t="shared" si="113"/>
        <v/>
      </c>
      <c r="G684" s="118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</row>
    <row r="685" s="95" customFormat="1" ht="15.75" customHeight="1" spans="1:17">
      <c r="A685" s="112">
        <v>2101399</v>
      </c>
      <c r="B685" s="113" t="s">
        <v>550</v>
      </c>
      <c r="C685" s="118"/>
      <c r="D685" s="151"/>
      <c r="E685" s="115">
        <f t="shared" si="112"/>
        <v>0</v>
      </c>
      <c r="F685" s="116" t="str">
        <f t="shared" si="113"/>
        <v/>
      </c>
      <c r="G685" s="118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</row>
    <row r="686" s="95" customFormat="1" ht="15.75" customHeight="1" spans="1:17">
      <c r="A686" s="112">
        <v>21014</v>
      </c>
      <c r="B686" s="113" t="s">
        <v>551</v>
      </c>
      <c r="C686" s="114">
        <f t="shared" ref="C686:G686" si="121">SUM(C687,C688)</f>
        <v>49</v>
      </c>
      <c r="D686" s="150">
        <f t="shared" si="121"/>
        <v>120</v>
      </c>
      <c r="E686" s="115">
        <f t="shared" si="112"/>
        <v>71</v>
      </c>
      <c r="F686" s="116">
        <f t="shared" si="113"/>
        <v>1.44897959183673</v>
      </c>
      <c r="G686" s="114">
        <f>SUM(G687,G688)</f>
        <v>120</v>
      </c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</row>
    <row r="687" s="95" customFormat="1" ht="15.75" customHeight="1" spans="1:17">
      <c r="A687" s="112">
        <v>2101401</v>
      </c>
      <c r="B687" s="113" t="s">
        <v>552</v>
      </c>
      <c r="C687" s="118">
        <v>49</v>
      </c>
      <c r="D687" s="151">
        <v>120</v>
      </c>
      <c r="E687" s="115">
        <f t="shared" si="112"/>
        <v>71</v>
      </c>
      <c r="F687" s="116">
        <f t="shared" si="113"/>
        <v>1.44897959183673</v>
      </c>
      <c r="G687" s="118">
        <v>120</v>
      </c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</row>
    <row r="688" s="95" customFormat="1" ht="15.75" customHeight="1" spans="1:17">
      <c r="A688" s="112">
        <v>2101499</v>
      </c>
      <c r="B688" s="113" t="s">
        <v>553</v>
      </c>
      <c r="C688" s="118"/>
      <c r="D688" s="151"/>
      <c r="E688" s="115">
        <f t="shared" si="112"/>
        <v>0</v>
      </c>
      <c r="F688" s="116" t="str">
        <f t="shared" si="113"/>
        <v/>
      </c>
      <c r="G688" s="118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</row>
    <row r="689" s="95" customFormat="1" ht="15.75" customHeight="1" spans="1:17">
      <c r="A689" s="112">
        <v>21015</v>
      </c>
      <c r="B689" s="113" t="s">
        <v>554</v>
      </c>
      <c r="C689" s="114">
        <f t="shared" ref="C689:G689" si="122">SUM(C690,C691,C692,C693,C694,C695,C696,C697)</f>
        <v>133</v>
      </c>
      <c r="D689" s="150">
        <f t="shared" si="122"/>
        <v>145</v>
      </c>
      <c r="E689" s="115">
        <f t="shared" si="112"/>
        <v>12</v>
      </c>
      <c r="F689" s="116">
        <f t="shared" si="113"/>
        <v>0.0902255639097744</v>
      </c>
      <c r="G689" s="114">
        <f>SUM(G690,G691,G692,G693,G694,G695,G696,G697)</f>
        <v>145</v>
      </c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</row>
    <row r="690" s="95" customFormat="1" ht="15.75" customHeight="1" spans="1:17">
      <c r="A690" s="112">
        <v>2101501</v>
      </c>
      <c r="B690" s="113" t="s">
        <v>58</v>
      </c>
      <c r="C690" s="118">
        <v>88</v>
      </c>
      <c r="D690" s="151">
        <v>100</v>
      </c>
      <c r="E690" s="115">
        <f t="shared" si="112"/>
        <v>12</v>
      </c>
      <c r="F690" s="116">
        <f t="shared" si="113"/>
        <v>0.136363636363636</v>
      </c>
      <c r="G690" s="118">
        <v>100</v>
      </c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</row>
    <row r="691" s="95" customFormat="1" ht="15.75" customHeight="1" spans="1:17">
      <c r="A691" s="112">
        <v>2101502</v>
      </c>
      <c r="B691" s="113" t="s">
        <v>59</v>
      </c>
      <c r="C691" s="119"/>
      <c r="D691" s="152"/>
      <c r="E691" s="115">
        <f t="shared" si="112"/>
        <v>0</v>
      </c>
      <c r="F691" s="116" t="str">
        <f t="shared" si="113"/>
        <v/>
      </c>
      <c r="G691" s="119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</row>
    <row r="692" s="95" customFormat="1" ht="15.75" customHeight="1" spans="1:17">
      <c r="A692" s="112">
        <v>2101503</v>
      </c>
      <c r="B692" s="113" t="s">
        <v>60</v>
      </c>
      <c r="C692" s="119"/>
      <c r="D692" s="152"/>
      <c r="E692" s="115">
        <f t="shared" si="112"/>
        <v>0</v>
      </c>
      <c r="F692" s="116" t="str">
        <f t="shared" si="113"/>
        <v/>
      </c>
      <c r="G692" s="119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</row>
    <row r="693" s="95" customFormat="1" ht="15.75" customHeight="1" spans="1:17">
      <c r="A693" s="112">
        <v>2101504</v>
      </c>
      <c r="B693" s="113" t="s">
        <v>99</v>
      </c>
      <c r="C693" s="119">
        <v>45</v>
      </c>
      <c r="D693" s="152">
        <v>45</v>
      </c>
      <c r="E693" s="115">
        <f t="shared" si="112"/>
        <v>0</v>
      </c>
      <c r="F693" s="116">
        <f t="shared" si="113"/>
        <v>0</v>
      </c>
      <c r="G693" s="119">
        <v>45</v>
      </c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</row>
    <row r="694" s="95" customFormat="1" ht="15.75" customHeight="1" spans="1:17">
      <c r="A694" s="112">
        <v>2101505</v>
      </c>
      <c r="B694" s="113" t="s">
        <v>555</v>
      </c>
      <c r="C694" s="119"/>
      <c r="D694" s="152"/>
      <c r="E694" s="115">
        <f t="shared" si="112"/>
        <v>0</v>
      </c>
      <c r="F694" s="116" t="str">
        <f t="shared" si="113"/>
        <v/>
      </c>
      <c r="G694" s="119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</row>
    <row r="695" s="95" customFormat="1" ht="15.75" customHeight="1" spans="1:17">
      <c r="A695" s="112">
        <v>2101506</v>
      </c>
      <c r="B695" s="113" t="s">
        <v>556</v>
      </c>
      <c r="C695" s="119"/>
      <c r="D695" s="152"/>
      <c r="E695" s="115">
        <f t="shared" si="112"/>
        <v>0</v>
      </c>
      <c r="F695" s="116" t="str">
        <f t="shared" si="113"/>
        <v/>
      </c>
      <c r="G695" s="119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</row>
    <row r="696" s="95" customFormat="1" ht="15.75" customHeight="1" spans="1:17">
      <c r="A696" s="112">
        <v>2101550</v>
      </c>
      <c r="B696" s="113" t="s">
        <v>67</v>
      </c>
      <c r="C696" s="119"/>
      <c r="D696" s="152"/>
      <c r="E696" s="115">
        <f t="shared" si="112"/>
        <v>0</v>
      </c>
      <c r="F696" s="116" t="str">
        <f t="shared" si="113"/>
        <v/>
      </c>
      <c r="G696" s="119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</row>
    <row r="697" s="95" customFormat="1" ht="15.75" customHeight="1" spans="1:17">
      <c r="A697" s="112">
        <v>2101599</v>
      </c>
      <c r="B697" s="113" t="s">
        <v>557</v>
      </c>
      <c r="C697" s="119"/>
      <c r="D697" s="152"/>
      <c r="E697" s="115">
        <f t="shared" si="112"/>
        <v>0</v>
      </c>
      <c r="F697" s="116" t="str">
        <f t="shared" si="113"/>
        <v/>
      </c>
      <c r="G697" s="119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</row>
    <row r="698" s="95" customFormat="1" ht="15.75" customHeight="1" spans="1:17">
      <c r="A698" s="112">
        <v>21016</v>
      </c>
      <c r="B698" s="113" t="s">
        <v>558</v>
      </c>
      <c r="C698" s="118"/>
      <c r="D698" s="152">
        <v>5</v>
      </c>
      <c r="E698" s="115">
        <f t="shared" si="112"/>
        <v>5</v>
      </c>
      <c r="F698" s="116" t="str">
        <f t="shared" si="113"/>
        <v/>
      </c>
      <c r="G698" s="119">
        <v>5</v>
      </c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</row>
    <row r="699" s="95" customFormat="1" ht="15.75" customHeight="1" spans="1:17">
      <c r="A699" s="112">
        <v>21099</v>
      </c>
      <c r="B699" s="113" t="s">
        <v>559</v>
      </c>
      <c r="C699" s="118"/>
      <c r="D699" s="152"/>
      <c r="E699" s="115">
        <f t="shared" si="112"/>
        <v>0</v>
      </c>
      <c r="F699" s="116" t="str">
        <f t="shared" si="113"/>
        <v/>
      </c>
      <c r="G699" s="119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</row>
    <row r="700" s="95" customFormat="1" ht="15.75" customHeight="1" spans="1:17">
      <c r="A700" s="112">
        <v>211</v>
      </c>
      <c r="B700" s="113" t="s">
        <v>560</v>
      </c>
      <c r="C700" s="114">
        <f t="shared" ref="C700:G700" si="123">SUM(C701,C711,C715,C724,C731,C738,C744,C747,C750,C751,C752,C758,C759,C760,C771)</f>
        <v>2489</v>
      </c>
      <c r="D700" s="153">
        <f t="shared" si="123"/>
        <v>2247</v>
      </c>
      <c r="E700" s="115">
        <f t="shared" si="112"/>
        <v>-242</v>
      </c>
      <c r="F700" s="116">
        <f t="shared" si="113"/>
        <v>-0.0972278023302531</v>
      </c>
      <c r="G700" s="145">
        <f>SUM(G701,G711,G715,G724,G731,G738,G744,G747,G750,G751,G752,G758,G759,G760,G771)</f>
        <v>2247</v>
      </c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</row>
    <row r="701" s="95" customFormat="1" ht="15.75" customHeight="1" spans="1:17">
      <c r="A701" s="112">
        <v>21101</v>
      </c>
      <c r="B701" s="113" t="s">
        <v>561</v>
      </c>
      <c r="C701" s="114">
        <f t="shared" ref="C701:G701" si="124">SUM(C702,C703,C704,C705,C706,C707,C708,C709,C710)</f>
        <v>17</v>
      </c>
      <c r="D701" s="150">
        <f t="shared" si="124"/>
        <v>233</v>
      </c>
      <c r="E701" s="115">
        <f t="shared" si="112"/>
        <v>216</v>
      </c>
      <c r="F701" s="116">
        <f t="shared" si="113"/>
        <v>12.7058823529412</v>
      </c>
      <c r="G701" s="114">
        <f>SUM(G702,G703,G704,G705,G706,G707,G708,G709,G710)</f>
        <v>233</v>
      </c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</row>
    <row r="702" s="95" customFormat="1" ht="15.75" customHeight="1" spans="1:17">
      <c r="A702" s="112">
        <v>2110101</v>
      </c>
      <c r="B702" s="113" t="s">
        <v>58</v>
      </c>
      <c r="C702" s="118"/>
      <c r="D702" s="151">
        <v>51</v>
      </c>
      <c r="E702" s="115">
        <f t="shared" si="112"/>
        <v>51</v>
      </c>
      <c r="F702" s="116" t="str">
        <f t="shared" si="113"/>
        <v/>
      </c>
      <c r="G702" s="118">
        <v>51</v>
      </c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</row>
    <row r="703" s="95" customFormat="1" ht="15.75" customHeight="1" spans="1:17">
      <c r="A703" s="112">
        <v>2110102</v>
      </c>
      <c r="B703" s="113" t="s">
        <v>59</v>
      </c>
      <c r="C703" s="119"/>
      <c r="D703" s="152"/>
      <c r="E703" s="115">
        <f t="shared" si="112"/>
        <v>0</v>
      </c>
      <c r="F703" s="116" t="str">
        <f t="shared" si="113"/>
        <v/>
      </c>
      <c r="G703" s="119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</row>
    <row r="704" s="95" customFormat="1" ht="15.75" customHeight="1" spans="1:17">
      <c r="A704" s="112">
        <v>2110103</v>
      </c>
      <c r="B704" s="113" t="s">
        <v>60</v>
      </c>
      <c r="C704" s="119"/>
      <c r="D704" s="152"/>
      <c r="E704" s="115">
        <f t="shared" si="112"/>
        <v>0</v>
      </c>
      <c r="F704" s="116" t="str">
        <f t="shared" si="113"/>
        <v/>
      </c>
      <c r="G704" s="119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</row>
    <row r="705" s="95" customFormat="1" ht="15.75" customHeight="1" spans="1:17">
      <c r="A705" s="112">
        <v>2110104</v>
      </c>
      <c r="B705" s="113" t="s">
        <v>562</v>
      </c>
      <c r="C705" s="119"/>
      <c r="D705" s="152"/>
      <c r="E705" s="115">
        <f t="shared" si="112"/>
        <v>0</v>
      </c>
      <c r="F705" s="116" t="str">
        <f t="shared" si="113"/>
        <v/>
      </c>
      <c r="G705" s="119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</row>
    <row r="706" s="95" customFormat="1" ht="15.75" customHeight="1" spans="1:17">
      <c r="A706" s="112">
        <v>2110105</v>
      </c>
      <c r="B706" s="113" t="s">
        <v>563</v>
      </c>
      <c r="C706" s="119"/>
      <c r="D706" s="152"/>
      <c r="E706" s="115">
        <f t="shared" si="112"/>
        <v>0</v>
      </c>
      <c r="F706" s="116" t="str">
        <f t="shared" si="113"/>
        <v/>
      </c>
      <c r="G706" s="119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</row>
    <row r="707" s="95" customFormat="1" ht="15.75" customHeight="1" spans="1:17">
      <c r="A707" s="112">
        <v>2110106</v>
      </c>
      <c r="B707" s="113" t="s">
        <v>564</v>
      </c>
      <c r="C707" s="119"/>
      <c r="D707" s="152"/>
      <c r="E707" s="115">
        <f t="shared" si="112"/>
        <v>0</v>
      </c>
      <c r="F707" s="116" t="str">
        <f t="shared" si="113"/>
        <v/>
      </c>
      <c r="G707" s="119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</row>
    <row r="708" s="95" customFormat="1" ht="15.75" customHeight="1" spans="1:17">
      <c r="A708" s="112">
        <v>2110107</v>
      </c>
      <c r="B708" s="113" t="s">
        <v>565</v>
      </c>
      <c r="C708" s="119"/>
      <c r="D708" s="152"/>
      <c r="E708" s="115">
        <f t="shared" si="112"/>
        <v>0</v>
      </c>
      <c r="F708" s="116" t="str">
        <f t="shared" si="113"/>
        <v/>
      </c>
      <c r="G708" s="119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</row>
    <row r="709" s="95" customFormat="1" ht="15.75" customHeight="1" spans="1:17">
      <c r="A709" s="112">
        <v>2110108</v>
      </c>
      <c r="B709" s="113" t="s">
        <v>566</v>
      </c>
      <c r="C709" s="119"/>
      <c r="D709" s="152"/>
      <c r="E709" s="115">
        <f t="shared" si="112"/>
        <v>0</v>
      </c>
      <c r="F709" s="116" t="str">
        <f t="shared" si="113"/>
        <v/>
      </c>
      <c r="G709" s="119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</row>
    <row r="710" s="95" customFormat="1" ht="15.75" customHeight="1" spans="1:17">
      <c r="A710" s="112">
        <v>2110199</v>
      </c>
      <c r="B710" s="113" t="s">
        <v>567</v>
      </c>
      <c r="C710" s="119">
        <v>17</v>
      </c>
      <c r="D710" s="152">
        <v>182</v>
      </c>
      <c r="E710" s="115">
        <f t="shared" si="112"/>
        <v>165</v>
      </c>
      <c r="F710" s="116">
        <f t="shared" si="113"/>
        <v>9.70588235294118</v>
      </c>
      <c r="G710" s="119">
        <v>182</v>
      </c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</row>
    <row r="711" s="95" customFormat="1" ht="15.75" customHeight="1" spans="1:17">
      <c r="A711" s="112">
        <v>21102</v>
      </c>
      <c r="B711" s="113" t="s">
        <v>568</v>
      </c>
      <c r="C711" s="114">
        <f t="shared" ref="C711:G711" si="125">SUM(C712,C713,C714)</f>
        <v>0</v>
      </c>
      <c r="D711" s="150">
        <f t="shared" si="125"/>
        <v>0</v>
      </c>
      <c r="E711" s="115">
        <f t="shared" ref="E711:E774" si="126">D711-C711</f>
        <v>0</v>
      </c>
      <c r="F711" s="116" t="str">
        <f t="shared" ref="F711:F774" si="127">IFERROR(E711/C711,"")</f>
        <v/>
      </c>
      <c r="G711" s="114">
        <f>SUM(G712,G713,G714)</f>
        <v>0</v>
      </c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</row>
    <row r="712" s="95" customFormat="1" ht="15.75" customHeight="1" spans="1:17">
      <c r="A712" s="112">
        <v>2110203</v>
      </c>
      <c r="B712" s="113" t="s">
        <v>569</v>
      </c>
      <c r="C712" s="118"/>
      <c r="D712" s="151"/>
      <c r="E712" s="115">
        <f t="shared" si="126"/>
        <v>0</v>
      </c>
      <c r="F712" s="116" t="str">
        <f t="shared" si="127"/>
        <v/>
      </c>
      <c r="G712" s="118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</row>
    <row r="713" s="95" customFormat="1" ht="15.75" customHeight="1" spans="1:17">
      <c r="A713" s="112">
        <v>2110204</v>
      </c>
      <c r="B713" s="113" t="s">
        <v>570</v>
      </c>
      <c r="C713" s="118"/>
      <c r="D713" s="151"/>
      <c r="E713" s="115">
        <f t="shared" si="126"/>
        <v>0</v>
      </c>
      <c r="F713" s="116" t="str">
        <f t="shared" si="127"/>
        <v/>
      </c>
      <c r="G713" s="118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</row>
    <row r="714" s="95" customFormat="1" ht="15.75" customHeight="1" spans="1:17">
      <c r="A714" s="112">
        <v>2110299</v>
      </c>
      <c r="B714" s="113" t="s">
        <v>571</v>
      </c>
      <c r="C714" s="118"/>
      <c r="D714" s="151"/>
      <c r="E714" s="115">
        <f t="shared" si="126"/>
        <v>0</v>
      </c>
      <c r="F714" s="116" t="str">
        <f t="shared" si="127"/>
        <v/>
      </c>
      <c r="G714" s="118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</row>
    <row r="715" s="95" customFormat="1" ht="15.75" customHeight="1" spans="1:17">
      <c r="A715" s="112">
        <v>21103</v>
      </c>
      <c r="B715" s="113" t="s">
        <v>572</v>
      </c>
      <c r="C715" s="114">
        <f t="shared" ref="C715:G715" si="128">SUM(C716,C717,C718,C719,C720,C721,C722,C723)</f>
        <v>1379</v>
      </c>
      <c r="D715" s="150">
        <f t="shared" si="128"/>
        <v>15</v>
      </c>
      <c r="E715" s="115">
        <f t="shared" si="126"/>
        <v>-1364</v>
      </c>
      <c r="F715" s="116">
        <f t="shared" si="127"/>
        <v>-0.989122552574329</v>
      </c>
      <c r="G715" s="114">
        <f>SUM(G716,G717,G718,G719,G720,G721,G722,G723)</f>
        <v>15</v>
      </c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</row>
    <row r="716" s="95" customFormat="1" ht="15.75" customHeight="1" spans="1:17">
      <c r="A716" s="112">
        <v>2110301</v>
      </c>
      <c r="B716" s="113" t="s">
        <v>573</v>
      </c>
      <c r="C716" s="118"/>
      <c r="D716" s="151">
        <v>2</v>
      </c>
      <c r="E716" s="115">
        <f t="shared" si="126"/>
        <v>2</v>
      </c>
      <c r="F716" s="116" t="str">
        <f t="shared" si="127"/>
        <v/>
      </c>
      <c r="G716" s="118">
        <v>2</v>
      </c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</row>
    <row r="717" s="95" customFormat="1" ht="15.75" customHeight="1" spans="1:17">
      <c r="A717" s="112">
        <v>2110302</v>
      </c>
      <c r="B717" s="113" t="s">
        <v>574</v>
      </c>
      <c r="C717" s="119">
        <v>1379</v>
      </c>
      <c r="D717" s="152">
        <v>13</v>
      </c>
      <c r="E717" s="115">
        <f t="shared" si="126"/>
        <v>-1366</v>
      </c>
      <c r="F717" s="116">
        <f t="shared" si="127"/>
        <v>-0.990572878897752</v>
      </c>
      <c r="G717" s="119">
        <v>13</v>
      </c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</row>
    <row r="718" s="95" customFormat="1" ht="15.75" customHeight="1" spans="1:17">
      <c r="A718" s="112">
        <v>2110303</v>
      </c>
      <c r="B718" s="113" t="s">
        <v>575</v>
      </c>
      <c r="C718" s="119"/>
      <c r="D718" s="152"/>
      <c r="E718" s="115">
        <f t="shared" si="126"/>
        <v>0</v>
      </c>
      <c r="F718" s="116" t="str">
        <f t="shared" si="127"/>
        <v/>
      </c>
      <c r="G718" s="119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</row>
    <row r="719" s="95" customFormat="1" ht="15.75" customHeight="1" spans="1:17">
      <c r="A719" s="112">
        <v>2110304</v>
      </c>
      <c r="B719" s="113" t="s">
        <v>576</v>
      </c>
      <c r="C719" s="119"/>
      <c r="D719" s="152"/>
      <c r="E719" s="115">
        <f t="shared" si="126"/>
        <v>0</v>
      </c>
      <c r="F719" s="116" t="str">
        <f t="shared" si="127"/>
        <v/>
      </c>
      <c r="G719" s="119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</row>
    <row r="720" s="95" customFormat="1" ht="15.75" customHeight="1" spans="1:17">
      <c r="A720" s="112">
        <v>2110305</v>
      </c>
      <c r="B720" s="113" t="s">
        <v>577</v>
      </c>
      <c r="C720" s="119"/>
      <c r="D720" s="152"/>
      <c r="E720" s="115">
        <f t="shared" si="126"/>
        <v>0</v>
      </c>
      <c r="F720" s="116" t="str">
        <f t="shared" si="127"/>
        <v/>
      </c>
      <c r="G720" s="119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</row>
    <row r="721" s="95" customFormat="1" ht="15.75" customHeight="1" spans="1:17">
      <c r="A721" s="112">
        <v>2110306</v>
      </c>
      <c r="B721" s="113" t="s">
        <v>578</v>
      </c>
      <c r="C721" s="119"/>
      <c r="D721" s="152"/>
      <c r="E721" s="115">
        <f t="shared" si="126"/>
        <v>0</v>
      </c>
      <c r="F721" s="116" t="str">
        <f t="shared" si="127"/>
        <v/>
      </c>
      <c r="G721" s="119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</row>
    <row r="722" s="95" customFormat="1" ht="15.75" customHeight="1" spans="1:17">
      <c r="A722" s="112">
        <v>2110307</v>
      </c>
      <c r="B722" s="113" t="s">
        <v>579</v>
      </c>
      <c r="C722" s="119"/>
      <c r="D722" s="152"/>
      <c r="E722" s="115">
        <f t="shared" si="126"/>
        <v>0</v>
      </c>
      <c r="F722" s="116" t="str">
        <f t="shared" si="127"/>
        <v/>
      </c>
      <c r="G722" s="119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</row>
    <row r="723" s="95" customFormat="1" ht="15.75" customHeight="1" spans="1:17">
      <c r="A723" s="112">
        <v>2110399</v>
      </c>
      <c r="B723" s="113" t="s">
        <v>580</v>
      </c>
      <c r="C723" s="119"/>
      <c r="D723" s="152"/>
      <c r="E723" s="115">
        <f t="shared" si="126"/>
        <v>0</v>
      </c>
      <c r="F723" s="116" t="str">
        <f t="shared" si="127"/>
        <v/>
      </c>
      <c r="G723" s="119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</row>
    <row r="724" s="95" customFormat="1" ht="15.75" customHeight="1" spans="1:17">
      <c r="A724" s="112">
        <v>21104</v>
      </c>
      <c r="B724" s="113" t="s">
        <v>581</v>
      </c>
      <c r="C724" s="114">
        <f t="shared" ref="C724:G724" si="129">SUM(C725,C726,C727,C728,C729,C730)</f>
        <v>1093</v>
      </c>
      <c r="D724" s="150">
        <f t="shared" si="129"/>
        <v>1999</v>
      </c>
      <c r="E724" s="115">
        <f t="shared" si="126"/>
        <v>906</v>
      </c>
      <c r="F724" s="116">
        <f t="shared" si="127"/>
        <v>0.828911253430924</v>
      </c>
      <c r="G724" s="114">
        <f>SUM(G725,G726,G727,G728,G729,G730)</f>
        <v>1999</v>
      </c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</row>
    <row r="725" s="95" customFormat="1" ht="15.75" customHeight="1" spans="1:17">
      <c r="A725" s="112">
        <v>2110401</v>
      </c>
      <c r="B725" s="113" t="s">
        <v>582</v>
      </c>
      <c r="C725" s="118">
        <v>1036</v>
      </c>
      <c r="D725" s="151">
        <v>1774</v>
      </c>
      <c r="E725" s="115">
        <f t="shared" si="126"/>
        <v>738</v>
      </c>
      <c r="F725" s="116">
        <f t="shared" si="127"/>
        <v>0.712355212355212</v>
      </c>
      <c r="G725" s="118">
        <v>1774</v>
      </c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</row>
    <row r="726" s="95" customFormat="1" ht="15.75" customHeight="1" spans="1:17">
      <c r="A726" s="112">
        <v>2110402</v>
      </c>
      <c r="B726" s="113" t="s">
        <v>583</v>
      </c>
      <c r="C726" s="119"/>
      <c r="D726" s="152">
        <v>165</v>
      </c>
      <c r="E726" s="115">
        <f t="shared" si="126"/>
        <v>165</v>
      </c>
      <c r="F726" s="116" t="str">
        <f t="shared" si="127"/>
        <v/>
      </c>
      <c r="G726" s="119">
        <v>165</v>
      </c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</row>
    <row r="727" s="95" customFormat="1" ht="15.75" customHeight="1" spans="1:17">
      <c r="A727" s="112">
        <v>2110404</v>
      </c>
      <c r="B727" s="113" t="s">
        <v>584</v>
      </c>
      <c r="C727" s="119">
        <v>4</v>
      </c>
      <c r="D727" s="152">
        <v>6</v>
      </c>
      <c r="E727" s="115">
        <f t="shared" si="126"/>
        <v>2</v>
      </c>
      <c r="F727" s="116">
        <f t="shared" si="127"/>
        <v>0.5</v>
      </c>
      <c r="G727" s="119">
        <v>6</v>
      </c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</row>
    <row r="728" s="95" customFormat="1" ht="15.75" customHeight="1" spans="1:17">
      <c r="A728" s="112">
        <v>2110405</v>
      </c>
      <c r="B728" s="113" t="s">
        <v>585</v>
      </c>
      <c r="C728" s="119"/>
      <c r="D728" s="152"/>
      <c r="E728" s="115">
        <f t="shared" si="126"/>
        <v>0</v>
      </c>
      <c r="F728" s="116" t="str">
        <f t="shared" si="127"/>
        <v/>
      </c>
      <c r="G728" s="119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</row>
    <row r="729" s="95" customFormat="1" ht="15.75" customHeight="1" spans="1:17">
      <c r="A729" s="112">
        <v>2110406</v>
      </c>
      <c r="B729" s="113" t="s">
        <v>586</v>
      </c>
      <c r="C729" s="119"/>
      <c r="D729" s="152"/>
      <c r="E729" s="115">
        <f t="shared" si="126"/>
        <v>0</v>
      </c>
      <c r="F729" s="116" t="str">
        <f t="shared" si="127"/>
        <v/>
      </c>
      <c r="G729" s="119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</row>
    <row r="730" s="95" customFormat="1" ht="15.75" customHeight="1" spans="1:17">
      <c r="A730" s="112">
        <v>2110499</v>
      </c>
      <c r="B730" s="113" t="s">
        <v>587</v>
      </c>
      <c r="C730" s="119">
        <v>53</v>
      </c>
      <c r="D730" s="152">
        <v>54</v>
      </c>
      <c r="E730" s="115">
        <f t="shared" si="126"/>
        <v>1</v>
      </c>
      <c r="F730" s="116">
        <f t="shared" si="127"/>
        <v>0.0188679245283019</v>
      </c>
      <c r="G730" s="119">
        <v>54</v>
      </c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</row>
    <row r="731" s="95" customFormat="1" ht="15.75" customHeight="1" spans="1:17">
      <c r="A731" s="112">
        <v>21105</v>
      </c>
      <c r="B731" s="113" t="s">
        <v>588</v>
      </c>
      <c r="C731" s="114">
        <f t="shared" ref="C731:G731" si="130">SUM(C732,C733,C734,C735,C736,C737)</f>
        <v>0</v>
      </c>
      <c r="D731" s="150">
        <f t="shared" si="130"/>
        <v>0</v>
      </c>
      <c r="E731" s="115">
        <f t="shared" si="126"/>
        <v>0</v>
      </c>
      <c r="F731" s="116" t="str">
        <f t="shared" si="127"/>
        <v/>
      </c>
      <c r="G731" s="114">
        <f>SUM(G732,G733,G734,G735,G736,G737)</f>
        <v>0</v>
      </c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</row>
    <row r="732" s="95" customFormat="1" ht="15.75" customHeight="1" spans="1:17">
      <c r="A732" s="112">
        <v>2110501</v>
      </c>
      <c r="B732" s="113" t="s">
        <v>589</v>
      </c>
      <c r="C732" s="118"/>
      <c r="D732" s="151"/>
      <c r="E732" s="115">
        <f t="shared" si="126"/>
        <v>0</v>
      </c>
      <c r="F732" s="116" t="str">
        <f t="shared" si="127"/>
        <v/>
      </c>
      <c r="G732" s="118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</row>
    <row r="733" s="95" customFormat="1" ht="15.75" customHeight="1" spans="1:17">
      <c r="A733" s="112">
        <v>2110502</v>
      </c>
      <c r="B733" s="113" t="s">
        <v>590</v>
      </c>
      <c r="C733" s="118"/>
      <c r="D733" s="152"/>
      <c r="E733" s="115">
        <f t="shared" si="126"/>
        <v>0</v>
      </c>
      <c r="F733" s="116" t="str">
        <f t="shared" si="127"/>
        <v/>
      </c>
      <c r="G733" s="119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</row>
    <row r="734" s="95" customFormat="1" ht="15.75" customHeight="1" spans="1:17">
      <c r="A734" s="112">
        <v>2110503</v>
      </c>
      <c r="B734" s="113" t="s">
        <v>591</v>
      </c>
      <c r="C734" s="118"/>
      <c r="D734" s="152"/>
      <c r="E734" s="115">
        <f t="shared" si="126"/>
        <v>0</v>
      </c>
      <c r="F734" s="116" t="str">
        <f t="shared" si="127"/>
        <v/>
      </c>
      <c r="G734" s="119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</row>
    <row r="735" s="95" customFormat="1" ht="15.75" customHeight="1" spans="1:17">
      <c r="A735" s="112">
        <v>2110506</v>
      </c>
      <c r="B735" s="113" t="s">
        <v>592</v>
      </c>
      <c r="C735" s="118"/>
      <c r="D735" s="152"/>
      <c r="E735" s="115">
        <f t="shared" si="126"/>
        <v>0</v>
      </c>
      <c r="F735" s="116" t="str">
        <f t="shared" si="127"/>
        <v/>
      </c>
      <c r="G735" s="119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</row>
    <row r="736" s="95" customFormat="1" ht="15.75" customHeight="1" spans="1:17">
      <c r="A736" s="112">
        <v>2110507</v>
      </c>
      <c r="B736" s="113" t="s">
        <v>593</v>
      </c>
      <c r="C736" s="118"/>
      <c r="D736" s="152"/>
      <c r="E736" s="115">
        <f t="shared" si="126"/>
        <v>0</v>
      </c>
      <c r="F736" s="116" t="str">
        <f t="shared" si="127"/>
        <v/>
      </c>
      <c r="G736" s="119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</row>
    <row r="737" s="95" customFormat="1" ht="15.75" customHeight="1" spans="1:17">
      <c r="A737" s="112">
        <v>2110599</v>
      </c>
      <c r="B737" s="113" t="s">
        <v>594</v>
      </c>
      <c r="C737" s="118"/>
      <c r="D737" s="152"/>
      <c r="E737" s="115">
        <f t="shared" si="126"/>
        <v>0</v>
      </c>
      <c r="F737" s="116" t="str">
        <f t="shared" si="127"/>
        <v/>
      </c>
      <c r="G737" s="119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</row>
    <row r="738" s="95" customFormat="1" ht="15.75" customHeight="1" spans="1:17">
      <c r="A738" s="112">
        <v>21106</v>
      </c>
      <c r="B738" s="113" t="s">
        <v>595</v>
      </c>
      <c r="C738" s="114">
        <f t="shared" ref="C738:G738" si="131">SUM(C739,C740,C741,C742,C743)</f>
        <v>0</v>
      </c>
      <c r="D738" s="150">
        <f t="shared" si="131"/>
        <v>0</v>
      </c>
      <c r="E738" s="115">
        <f t="shared" si="126"/>
        <v>0</v>
      </c>
      <c r="F738" s="116" t="str">
        <f t="shared" si="127"/>
        <v/>
      </c>
      <c r="G738" s="114">
        <f>SUM(G739,G740,G741,G742,G743)</f>
        <v>0</v>
      </c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</row>
    <row r="739" s="95" customFormat="1" ht="15.75" customHeight="1" spans="1:17">
      <c r="A739" s="112">
        <v>2110602</v>
      </c>
      <c r="B739" s="113" t="s">
        <v>596</v>
      </c>
      <c r="C739" s="118"/>
      <c r="D739" s="151"/>
      <c r="E739" s="115">
        <f t="shared" si="126"/>
        <v>0</v>
      </c>
      <c r="F739" s="116" t="str">
        <f t="shared" si="127"/>
        <v/>
      </c>
      <c r="G739" s="118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</row>
    <row r="740" s="95" customFormat="1" ht="15.75" customHeight="1" spans="1:17">
      <c r="A740" s="112">
        <v>2110603</v>
      </c>
      <c r="B740" s="113" t="s">
        <v>597</v>
      </c>
      <c r="C740" s="118"/>
      <c r="D740" s="152"/>
      <c r="E740" s="115">
        <f t="shared" si="126"/>
        <v>0</v>
      </c>
      <c r="F740" s="116" t="str">
        <f t="shared" si="127"/>
        <v/>
      </c>
      <c r="G740" s="119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</row>
    <row r="741" s="95" customFormat="1" ht="15.75" customHeight="1" spans="1:17">
      <c r="A741" s="112">
        <v>2110604</v>
      </c>
      <c r="B741" s="113" t="s">
        <v>598</v>
      </c>
      <c r="C741" s="118"/>
      <c r="D741" s="152"/>
      <c r="E741" s="115">
        <f t="shared" si="126"/>
        <v>0</v>
      </c>
      <c r="F741" s="116" t="str">
        <f t="shared" si="127"/>
        <v/>
      </c>
      <c r="G741" s="119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</row>
    <row r="742" s="95" customFormat="1" ht="15.75" customHeight="1" spans="1:17">
      <c r="A742" s="112">
        <v>2110605</v>
      </c>
      <c r="B742" s="113" t="s">
        <v>599</v>
      </c>
      <c r="C742" s="118"/>
      <c r="D742" s="152"/>
      <c r="E742" s="115">
        <f t="shared" si="126"/>
        <v>0</v>
      </c>
      <c r="F742" s="116" t="str">
        <f t="shared" si="127"/>
        <v/>
      </c>
      <c r="G742" s="119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</row>
    <row r="743" s="95" customFormat="1" ht="15.75" customHeight="1" spans="1:17">
      <c r="A743" s="112">
        <v>2110699</v>
      </c>
      <c r="B743" s="113" t="s">
        <v>600</v>
      </c>
      <c r="C743" s="118"/>
      <c r="D743" s="152"/>
      <c r="E743" s="115">
        <f t="shared" si="126"/>
        <v>0</v>
      </c>
      <c r="F743" s="116" t="str">
        <f t="shared" si="127"/>
        <v/>
      </c>
      <c r="G743" s="119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</row>
    <row r="744" s="95" customFormat="1" ht="15.75" customHeight="1" spans="1:17">
      <c r="A744" s="112">
        <v>21107</v>
      </c>
      <c r="B744" s="113" t="s">
        <v>601</v>
      </c>
      <c r="C744" s="114">
        <f t="shared" ref="C744:G744" si="132">SUM(C745,C746)</f>
        <v>0</v>
      </c>
      <c r="D744" s="150">
        <f t="shared" si="132"/>
        <v>0</v>
      </c>
      <c r="E744" s="115">
        <f t="shared" si="126"/>
        <v>0</v>
      </c>
      <c r="F744" s="116" t="str">
        <f t="shared" si="127"/>
        <v/>
      </c>
      <c r="G744" s="114">
        <f>SUM(G745,G746)</f>
        <v>0</v>
      </c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</row>
    <row r="745" s="95" customFormat="1" ht="15.75" customHeight="1" spans="1:17">
      <c r="A745" s="112">
        <v>2110704</v>
      </c>
      <c r="B745" s="113" t="s">
        <v>602</v>
      </c>
      <c r="C745" s="118"/>
      <c r="D745" s="151"/>
      <c r="E745" s="115">
        <f t="shared" si="126"/>
        <v>0</v>
      </c>
      <c r="F745" s="116" t="str">
        <f t="shared" si="127"/>
        <v/>
      </c>
      <c r="G745" s="118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</row>
    <row r="746" s="95" customFormat="1" ht="15.75" customHeight="1" spans="1:17">
      <c r="A746" s="112">
        <v>2110799</v>
      </c>
      <c r="B746" s="113" t="s">
        <v>603</v>
      </c>
      <c r="C746" s="118"/>
      <c r="D746" s="151"/>
      <c r="E746" s="115">
        <f t="shared" si="126"/>
        <v>0</v>
      </c>
      <c r="F746" s="116" t="str">
        <f t="shared" si="127"/>
        <v/>
      </c>
      <c r="G746" s="118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</row>
    <row r="747" s="95" customFormat="1" ht="15.75" customHeight="1" spans="1:17">
      <c r="A747" s="112">
        <v>21108</v>
      </c>
      <c r="B747" s="113" t="s">
        <v>604</v>
      </c>
      <c r="C747" s="114">
        <f t="shared" ref="C747:G747" si="133">SUM(C748,C749)</f>
        <v>0</v>
      </c>
      <c r="D747" s="150">
        <f t="shared" si="133"/>
        <v>0</v>
      </c>
      <c r="E747" s="115">
        <f t="shared" si="126"/>
        <v>0</v>
      </c>
      <c r="F747" s="116" t="str">
        <f t="shared" si="127"/>
        <v/>
      </c>
      <c r="G747" s="114">
        <f>SUM(G748,G749)</f>
        <v>0</v>
      </c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</row>
    <row r="748" s="95" customFormat="1" ht="15.75" customHeight="1" spans="1:17">
      <c r="A748" s="112">
        <v>2110804</v>
      </c>
      <c r="B748" s="113" t="s">
        <v>605</v>
      </c>
      <c r="C748" s="118"/>
      <c r="D748" s="151"/>
      <c r="E748" s="115">
        <f t="shared" si="126"/>
        <v>0</v>
      </c>
      <c r="F748" s="116" t="str">
        <f t="shared" si="127"/>
        <v/>
      </c>
      <c r="G748" s="118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</row>
    <row r="749" s="95" customFormat="1" ht="15.75" customHeight="1" spans="1:17">
      <c r="A749" s="112">
        <v>2110899</v>
      </c>
      <c r="B749" s="113" t="s">
        <v>606</v>
      </c>
      <c r="C749" s="118"/>
      <c r="D749" s="152"/>
      <c r="E749" s="115">
        <f t="shared" si="126"/>
        <v>0</v>
      </c>
      <c r="F749" s="116" t="str">
        <f t="shared" si="127"/>
        <v/>
      </c>
      <c r="G749" s="119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</row>
    <row r="750" s="95" customFormat="1" ht="15.75" customHeight="1" spans="1:17">
      <c r="A750" s="112">
        <v>21109</v>
      </c>
      <c r="B750" s="113" t="s">
        <v>607</v>
      </c>
      <c r="C750" s="118"/>
      <c r="D750" s="152"/>
      <c r="E750" s="115">
        <f t="shared" si="126"/>
        <v>0</v>
      </c>
      <c r="F750" s="116" t="str">
        <f t="shared" si="127"/>
        <v/>
      </c>
      <c r="G750" s="119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</row>
    <row r="751" s="95" customFormat="1" ht="15.75" customHeight="1" spans="1:17">
      <c r="A751" s="112">
        <v>21110</v>
      </c>
      <c r="B751" s="113" t="s">
        <v>608</v>
      </c>
      <c r="C751" s="118"/>
      <c r="D751" s="152"/>
      <c r="E751" s="115">
        <f t="shared" si="126"/>
        <v>0</v>
      </c>
      <c r="F751" s="116" t="str">
        <f t="shared" si="127"/>
        <v/>
      </c>
      <c r="G751" s="119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</row>
    <row r="752" s="95" customFormat="1" ht="15.75" customHeight="1" spans="1:17">
      <c r="A752" s="112">
        <v>21111</v>
      </c>
      <c r="B752" s="113" t="s">
        <v>609</v>
      </c>
      <c r="C752" s="114">
        <f t="shared" ref="C752:G752" si="134">SUM(C753,C754,C755,C756,C757)</f>
        <v>0</v>
      </c>
      <c r="D752" s="150">
        <f t="shared" si="134"/>
        <v>0</v>
      </c>
      <c r="E752" s="115">
        <f t="shared" si="126"/>
        <v>0</v>
      </c>
      <c r="F752" s="116" t="str">
        <f t="shared" si="127"/>
        <v/>
      </c>
      <c r="G752" s="114">
        <f>SUM(G753,G754,G755,G756,G757)</f>
        <v>0</v>
      </c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</row>
    <row r="753" s="95" customFormat="1" ht="15.75" customHeight="1" spans="1:17">
      <c r="A753" s="112">
        <v>2111101</v>
      </c>
      <c r="B753" s="113" t="s">
        <v>610</v>
      </c>
      <c r="C753" s="118"/>
      <c r="D753" s="151"/>
      <c r="E753" s="115">
        <f t="shared" si="126"/>
        <v>0</v>
      </c>
      <c r="F753" s="116" t="str">
        <f t="shared" si="127"/>
        <v/>
      </c>
      <c r="G753" s="118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</row>
    <row r="754" s="95" customFormat="1" ht="15.75" customHeight="1" spans="1:17">
      <c r="A754" s="112">
        <v>2111102</v>
      </c>
      <c r="B754" s="113" t="s">
        <v>611</v>
      </c>
      <c r="C754" s="118"/>
      <c r="D754" s="152"/>
      <c r="E754" s="115">
        <f t="shared" si="126"/>
        <v>0</v>
      </c>
      <c r="F754" s="116" t="str">
        <f t="shared" si="127"/>
        <v/>
      </c>
      <c r="G754" s="119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</row>
    <row r="755" s="95" customFormat="1" ht="15.75" customHeight="1" spans="1:17">
      <c r="A755" s="112">
        <v>2111103</v>
      </c>
      <c r="B755" s="113" t="s">
        <v>612</v>
      </c>
      <c r="C755" s="118"/>
      <c r="D755" s="152"/>
      <c r="E755" s="115">
        <f t="shared" si="126"/>
        <v>0</v>
      </c>
      <c r="F755" s="116" t="str">
        <f t="shared" si="127"/>
        <v/>
      </c>
      <c r="G755" s="119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</row>
    <row r="756" s="95" customFormat="1" ht="15.75" customHeight="1" spans="1:17">
      <c r="A756" s="112">
        <v>2111104</v>
      </c>
      <c r="B756" s="113" t="s">
        <v>613</v>
      </c>
      <c r="C756" s="118"/>
      <c r="D756" s="152"/>
      <c r="E756" s="115">
        <f t="shared" si="126"/>
        <v>0</v>
      </c>
      <c r="F756" s="116" t="str">
        <f t="shared" si="127"/>
        <v/>
      </c>
      <c r="G756" s="119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</row>
    <row r="757" s="95" customFormat="1" ht="15.75" customHeight="1" spans="1:17">
      <c r="A757" s="112">
        <v>2111199</v>
      </c>
      <c r="B757" s="113" t="s">
        <v>614</v>
      </c>
      <c r="C757" s="118"/>
      <c r="D757" s="152"/>
      <c r="E757" s="115">
        <f t="shared" si="126"/>
        <v>0</v>
      </c>
      <c r="F757" s="116" t="str">
        <f t="shared" si="127"/>
        <v/>
      </c>
      <c r="G757" s="119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</row>
    <row r="758" s="95" customFormat="1" ht="15.75" customHeight="1" spans="1:17">
      <c r="A758" s="112">
        <v>21112</v>
      </c>
      <c r="B758" s="113" t="s">
        <v>615</v>
      </c>
      <c r="C758" s="118"/>
      <c r="D758" s="152"/>
      <c r="E758" s="115">
        <f t="shared" si="126"/>
        <v>0</v>
      </c>
      <c r="F758" s="116" t="str">
        <f t="shared" si="127"/>
        <v/>
      </c>
      <c r="G758" s="119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</row>
    <row r="759" s="95" customFormat="1" ht="15.75" customHeight="1" spans="1:17">
      <c r="A759" s="112">
        <v>21113</v>
      </c>
      <c r="B759" s="113" t="s">
        <v>616</v>
      </c>
      <c r="C759" s="118"/>
      <c r="D759" s="152"/>
      <c r="E759" s="115">
        <f t="shared" si="126"/>
        <v>0</v>
      </c>
      <c r="F759" s="116" t="str">
        <f t="shared" si="127"/>
        <v/>
      </c>
      <c r="G759" s="119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</row>
    <row r="760" s="95" customFormat="1" ht="15.75" customHeight="1" spans="1:17">
      <c r="A760" s="112">
        <v>21114</v>
      </c>
      <c r="B760" s="113" t="s">
        <v>617</v>
      </c>
      <c r="C760" s="114">
        <f t="shared" ref="C760:G760" si="135">SUM(C761,C762,C763,C764,C765,C766,C767,C768,C769,C770)</f>
        <v>0</v>
      </c>
      <c r="D760" s="150">
        <f t="shared" si="135"/>
        <v>0</v>
      </c>
      <c r="E760" s="115">
        <f t="shared" si="126"/>
        <v>0</v>
      </c>
      <c r="F760" s="116" t="str">
        <f t="shared" si="127"/>
        <v/>
      </c>
      <c r="G760" s="114">
        <f>SUM(G761,G762,G763,G764,G765,G766,G767,G768,G769,G770)</f>
        <v>0</v>
      </c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</row>
    <row r="761" s="95" customFormat="1" ht="15.75" customHeight="1" spans="1:17">
      <c r="A761" s="112">
        <v>2111401</v>
      </c>
      <c r="B761" s="113" t="s">
        <v>58</v>
      </c>
      <c r="C761" s="118"/>
      <c r="D761" s="151"/>
      <c r="E761" s="115">
        <f t="shared" si="126"/>
        <v>0</v>
      </c>
      <c r="F761" s="116" t="str">
        <f t="shared" si="127"/>
        <v/>
      </c>
      <c r="G761" s="118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</row>
    <row r="762" s="95" customFormat="1" ht="15.75" customHeight="1" spans="1:17">
      <c r="A762" s="112">
        <v>2111402</v>
      </c>
      <c r="B762" s="113" t="s">
        <v>59</v>
      </c>
      <c r="C762" s="118"/>
      <c r="D762" s="152"/>
      <c r="E762" s="115">
        <f t="shared" si="126"/>
        <v>0</v>
      </c>
      <c r="F762" s="116" t="str">
        <f t="shared" si="127"/>
        <v/>
      </c>
      <c r="G762" s="119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</row>
    <row r="763" s="95" customFormat="1" ht="15.75" customHeight="1" spans="1:17">
      <c r="A763" s="112">
        <v>2111403</v>
      </c>
      <c r="B763" s="113" t="s">
        <v>60</v>
      </c>
      <c r="C763" s="118"/>
      <c r="D763" s="152"/>
      <c r="E763" s="115">
        <f t="shared" si="126"/>
        <v>0</v>
      </c>
      <c r="F763" s="116" t="str">
        <f t="shared" si="127"/>
        <v/>
      </c>
      <c r="G763" s="119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</row>
    <row r="764" s="95" customFormat="1" ht="15.75" customHeight="1" spans="1:17">
      <c r="A764" s="112">
        <v>2111406</v>
      </c>
      <c r="B764" s="113" t="s">
        <v>618</v>
      </c>
      <c r="C764" s="118"/>
      <c r="D764" s="152"/>
      <c r="E764" s="115">
        <f t="shared" si="126"/>
        <v>0</v>
      </c>
      <c r="F764" s="116" t="str">
        <f t="shared" si="127"/>
        <v/>
      </c>
      <c r="G764" s="119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</row>
    <row r="765" s="95" customFormat="1" ht="15.75" customHeight="1" spans="1:17">
      <c r="A765" s="112">
        <v>2111407</v>
      </c>
      <c r="B765" s="113" t="s">
        <v>619</v>
      </c>
      <c r="C765" s="118"/>
      <c r="D765" s="152"/>
      <c r="E765" s="115">
        <f t="shared" si="126"/>
        <v>0</v>
      </c>
      <c r="F765" s="116" t="str">
        <f t="shared" si="127"/>
        <v/>
      </c>
      <c r="G765" s="119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</row>
    <row r="766" s="95" customFormat="1" ht="15.75" customHeight="1" spans="1:17">
      <c r="A766" s="112">
        <v>2111408</v>
      </c>
      <c r="B766" s="113" t="s">
        <v>620</v>
      </c>
      <c r="C766" s="118"/>
      <c r="D766" s="152"/>
      <c r="E766" s="115">
        <f t="shared" si="126"/>
        <v>0</v>
      </c>
      <c r="F766" s="116" t="str">
        <f t="shared" si="127"/>
        <v/>
      </c>
      <c r="G766" s="119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</row>
    <row r="767" s="95" customFormat="1" ht="15.75" customHeight="1" spans="1:17">
      <c r="A767" s="112">
        <v>2111411</v>
      </c>
      <c r="B767" s="113" t="s">
        <v>99</v>
      </c>
      <c r="C767" s="118"/>
      <c r="D767" s="152"/>
      <c r="E767" s="115">
        <f t="shared" si="126"/>
        <v>0</v>
      </c>
      <c r="F767" s="116" t="str">
        <f t="shared" si="127"/>
        <v/>
      </c>
      <c r="G767" s="119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</row>
    <row r="768" s="95" customFormat="1" ht="15.75" customHeight="1" spans="1:17">
      <c r="A768" s="112">
        <v>2111413</v>
      </c>
      <c r="B768" s="113" t="s">
        <v>621</v>
      </c>
      <c r="C768" s="118"/>
      <c r="D768" s="152"/>
      <c r="E768" s="115">
        <f t="shared" si="126"/>
        <v>0</v>
      </c>
      <c r="F768" s="116" t="str">
        <f t="shared" si="127"/>
        <v/>
      </c>
      <c r="G768" s="119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</row>
    <row r="769" s="95" customFormat="1" ht="15.75" customHeight="1" spans="1:17">
      <c r="A769" s="112">
        <v>2111450</v>
      </c>
      <c r="B769" s="113" t="s">
        <v>67</v>
      </c>
      <c r="C769" s="118"/>
      <c r="D769" s="152"/>
      <c r="E769" s="115">
        <f t="shared" si="126"/>
        <v>0</v>
      </c>
      <c r="F769" s="116" t="str">
        <f t="shared" si="127"/>
        <v/>
      </c>
      <c r="G769" s="119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</row>
    <row r="770" s="95" customFormat="1" ht="15.75" customHeight="1" spans="1:17">
      <c r="A770" s="112">
        <v>2111499</v>
      </c>
      <c r="B770" s="113" t="s">
        <v>622</v>
      </c>
      <c r="C770" s="118"/>
      <c r="D770" s="152"/>
      <c r="E770" s="115">
        <f t="shared" si="126"/>
        <v>0</v>
      </c>
      <c r="F770" s="116" t="str">
        <f t="shared" si="127"/>
        <v/>
      </c>
      <c r="G770" s="119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</row>
    <row r="771" s="95" customFormat="1" ht="15.75" customHeight="1" spans="1:17">
      <c r="A771" s="112">
        <v>2119999</v>
      </c>
      <c r="B771" s="113" t="s">
        <v>623</v>
      </c>
      <c r="C771" s="118"/>
      <c r="D771" s="152"/>
      <c r="E771" s="115">
        <f t="shared" si="126"/>
        <v>0</v>
      </c>
      <c r="F771" s="116" t="str">
        <f t="shared" si="127"/>
        <v/>
      </c>
      <c r="G771" s="119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</row>
    <row r="772" s="95" customFormat="1" ht="15.75" customHeight="1" spans="1:17">
      <c r="A772" s="112">
        <v>212</v>
      </c>
      <c r="B772" s="113" t="s">
        <v>624</v>
      </c>
      <c r="C772" s="114">
        <f t="shared" ref="C772:G772" si="136">SUM(C773,C784,C785,C788,C789,C790)</f>
        <v>6564</v>
      </c>
      <c r="D772" s="150">
        <f t="shared" si="136"/>
        <v>5980</v>
      </c>
      <c r="E772" s="115">
        <f t="shared" si="126"/>
        <v>-584</v>
      </c>
      <c r="F772" s="116">
        <f t="shared" si="127"/>
        <v>-0.08897014015844</v>
      </c>
      <c r="G772" s="114">
        <f>SUM(G773,G784,G785,G788,G789,G790)</f>
        <v>5980</v>
      </c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</row>
    <row r="773" s="95" customFormat="1" ht="15.75" customHeight="1" spans="1:17">
      <c r="A773" s="112">
        <v>21201</v>
      </c>
      <c r="B773" s="113" t="s">
        <v>625</v>
      </c>
      <c r="C773" s="114">
        <f t="shared" ref="C773:G773" si="137">SUM(C774,C775,C776,C777,C778,C779,C780,C781,C782,C783)</f>
        <v>856</v>
      </c>
      <c r="D773" s="150">
        <f t="shared" si="137"/>
        <v>902</v>
      </c>
      <c r="E773" s="115">
        <f t="shared" si="126"/>
        <v>46</v>
      </c>
      <c r="F773" s="116">
        <f t="shared" si="127"/>
        <v>0.0537383177570093</v>
      </c>
      <c r="G773" s="114">
        <f>SUM(G774,G775,G776,G777,G778,G779,G780,G781,G782,G783)</f>
        <v>902</v>
      </c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</row>
    <row r="774" s="95" customFormat="1" ht="15.75" customHeight="1" spans="1:17">
      <c r="A774" s="112">
        <v>2120101</v>
      </c>
      <c r="B774" s="113" t="s">
        <v>58</v>
      </c>
      <c r="C774" s="118">
        <v>151</v>
      </c>
      <c r="D774" s="151">
        <v>160</v>
      </c>
      <c r="E774" s="115">
        <f t="shared" si="126"/>
        <v>9</v>
      </c>
      <c r="F774" s="116">
        <f t="shared" si="127"/>
        <v>0.0596026490066225</v>
      </c>
      <c r="G774" s="118">
        <v>160</v>
      </c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</row>
    <row r="775" s="95" customFormat="1" ht="15.75" customHeight="1" spans="1:17">
      <c r="A775" s="112">
        <v>2120102</v>
      </c>
      <c r="B775" s="113" t="s">
        <v>59</v>
      </c>
      <c r="C775" s="119">
        <v>63</v>
      </c>
      <c r="D775" s="152">
        <v>53</v>
      </c>
      <c r="E775" s="115">
        <f t="shared" ref="E775:E838" si="138">D775-C775</f>
        <v>-10</v>
      </c>
      <c r="F775" s="116">
        <f t="shared" ref="F775:F838" si="139">IFERROR(E775/C775,"")</f>
        <v>-0.158730158730159</v>
      </c>
      <c r="G775" s="119">
        <v>53</v>
      </c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</row>
    <row r="776" s="95" customFormat="1" ht="15.75" customHeight="1" spans="1:17">
      <c r="A776" s="112">
        <v>2120103</v>
      </c>
      <c r="B776" s="113" t="s">
        <v>60</v>
      </c>
      <c r="C776" s="119"/>
      <c r="D776" s="152"/>
      <c r="E776" s="115">
        <f t="shared" si="138"/>
        <v>0</v>
      </c>
      <c r="F776" s="116" t="str">
        <f t="shared" si="139"/>
        <v/>
      </c>
      <c r="G776" s="119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</row>
    <row r="777" s="95" customFormat="1" ht="15.75" customHeight="1" spans="1:17">
      <c r="A777" s="112">
        <v>2120104</v>
      </c>
      <c r="B777" s="113" t="s">
        <v>626</v>
      </c>
      <c r="C777" s="119">
        <v>612</v>
      </c>
      <c r="D777" s="152">
        <v>659</v>
      </c>
      <c r="E777" s="115">
        <f t="shared" si="138"/>
        <v>47</v>
      </c>
      <c r="F777" s="116">
        <f t="shared" si="139"/>
        <v>0.076797385620915</v>
      </c>
      <c r="G777" s="119">
        <v>659</v>
      </c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</row>
    <row r="778" s="95" customFormat="1" ht="15.75" customHeight="1" spans="1:17">
      <c r="A778" s="112">
        <v>2120105</v>
      </c>
      <c r="B778" s="113" t="s">
        <v>627</v>
      </c>
      <c r="C778" s="119"/>
      <c r="D778" s="152"/>
      <c r="E778" s="115">
        <f t="shared" si="138"/>
        <v>0</v>
      </c>
      <c r="F778" s="116" t="str">
        <f t="shared" si="139"/>
        <v/>
      </c>
      <c r="G778" s="119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</row>
    <row r="779" s="95" customFormat="1" ht="15.75" customHeight="1" spans="1:17">
      <c r="A779" s="112">
        <v>2120106</v>
      </c>
      <c r="B779" s="113" t="s">
        <v>628</v>
      </c>
      <c r="C779" s="119"/>
      <c r="D779" s="152"/>
      <c r="E779" s="115">
        <f t="shared" si="138"/>
        <v>0</v>
      </c>
      <c r="F779" s="116" t="str">
        <f t="shared" si="139"/>
        <v/>
      </c>
      <c r="G779" s="119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</row>
    <row r="780" s="95" customFormat="1" ht="15.75" customHeight="1" spans="1:17">
      <c r="A780" s="112">
        <v>2120107</v>
      </c>
      <c r="B780" s="113" t="s">
        <v>629</v>
      </c>
      <c r="C780" s="119"/>
      <c r="D780" s="152"/>
      <c r="E780" s="115">
        <f t="shared" si="138"/>
        <v>0</v>
      </c>
      <c r="F780" s="116" t="str">
        <f t="shared" si="139"/>
        <v/>
      </c>
      <c r="G780" s="119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</row>
    <row r="781" s="95" customFormat="1" ht="15.75" customHeight="1" spans="1:17">
      <c r="A781" s="112">
        <v>2120109</v>
      </c>
      <c r="B781" s="113" t="s">
        <v>630</v>
      </c>
      <c r="C781" s="119"/>
      <c r="D781" s="152"/>
      <c r="E781" s="115">
        <f t="shared" si="138"/>
        <v>0</v>
      </c>
      <c r="F781" s="116" t="str">
        <f t="shared" si="139"/>
        <v/>
      </c>
      <c r="G781" s="119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</row>
    <row r="782" s="95" customFormat="1" ht="15.75" customHeight="1" spans="1:17">
      <c r="A782" s="112">
        <v>2120110</v>
      </c>
      <c r="B782" s="113" t="s">
        <v>631</v>
      </c>
      <c r="C782" s="119"/>
      <c r="D782" s="152"/>
      <c r="E782" s="115">
        <f t="shared" si="138"/>
        <v>0</v>
      </c>
      <c r="F782" s="116" t="str">
        <f t="shared" si="139"/>
        <v/>
      </c>
      <c r="G782" s="119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</row>
    <row r="783" s="95" customFormat="1" ht="15.75" customHeight="1" spans="1:17">
      <c r="A783" s="112">
        <v>2120199</v>
      </c>
      <c r="B783" s="113" t="s">
        <v>632</v>
      </c>
      <c r="C783" s="119">
        <v>30</v>
      </c>
      <c r="D783" s="152">
        <v>30</v>
      </c>
      <c r="E783" s="115">
        <f t="shared" si="138"/>
        <v>0</v>
      </c>
      <c r="F783" s="116">
        <f t="shared" si="139"/>
        <v>0</v>
      </c>
      <c r="G783" s="119">
        <v>30</v>
      </c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</row>
    <row r="784" s="95" customFormat="1" ht="15.75" customHeight="1" spans="1:17">
      <c r="A784" s="112">
        <v>21202</v>
      </c>
      <c r="B784" s="113" t="s">
        <v>633</v>
      </c>
      <c r="C784" s="118"/>
      <c r="D784" s="152"/>
      <c r="E784" s="115">
        <f t="shared" si="138"/>
        <v>0</v>
      </c>
      <c r="F784" s="116" t="str">
        <f t="shared" si="139"/>
        <v/>
      </c>
      <c r="G784" s="119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</row>
    <row r="785" s="95" customFormat="1" ht="15.75" customHeight="1" spans="1:17">
      <c r="A785" s="112">
        <v>21203</v>
      </c>
      <c r="B785" s="113" t="s">
        <v>634</v>
      </c>
      <c r="C785" s="114">
        <f t="shared" ref="C785:G785" si="140">SUM(C786,C787)</f>
        <v>3273</v>
      </c>
      <c r="D785" s="150">
        <f t="shared" si="140"/>
        <v>3137</v>
      </c>
      <c r="E785" s="115">
        <f t="shared" si="138"/>
        <v>-136</v>
      </c>
      <c r="F785" s="116">
        <f t="shared" si="139"/>
        <v>-0.0415520928811488</v>
      </c>
      <c r="G785" s="114">
        <f>SUM(G786,G787)</f>
        <v>3137</v>
      </c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</row>
    <row r="786" s="95" customFormat="1" ht="15.75" customHeight="1" spans="1:17">
      <c r="A786" s="112">
        <v>2120303</v>
      </c>
      <c r="B786" s="113" t="s">
        <v>635</v>
      </c>
      <c r="C786" s="118">
        <v>273</v>
      </c>
      <c r="D786" s="151">
        <v>70</v>
      </c>
      <c r="E786" s="115">
        <f t="shared" si="138"/>
        <v>-203</v>
      </c>
      <c r="F786" s="116">
        <f t="shared" si="139"/>
        <v>-0.743589743589744</v>
      </c>
      <c r="G786" s="118">
        <v>70</v>
      </c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</row>
    <row r="787" s="95" customFormat="1" ht="15.75" customHeight="1" spans="1:17">
      <c r="A787" s="112">
        <v>2120399</v>
      </c>
      <c r="B787" s="113" t="s">
        <v>636</v>
      </c>
      <c r="C787" s="119">
        <v>3000</v>
      </c>
      <c r="D787" s="152">
        <v>3067</v>
      </c>
      <c r="E787" s="115">
        <f t="shared" si="138"/>
        <v>67</v>
      </c>
      <c r="F787" s="116">
        <f t="shared" si="139"/>
        <v>0.0223333333333333</v>
      </c>
      <c r="G787" s="119">
        <v>3067</v>
      </c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</row>
    <row r="788" s="95" customFormat="1" ht="15.75" customHeight="1" spans="1:17">
      <c r="A788" s="112">
        <v>21205</v>
      </c>
      <c r="B788" s="113" t="s">
        <v>637</v>
      </c>
      <c r="C788" s="119">
        <v>2176</v>
      </c>
      <c r="D788" s="152">
        <v>1887</v>
      </c>
      <c r="E788" s="115">
        <f t="shared" si="138"/>
        <v>-289</v>
      </c>
      <c r="F788" s="116">
        <f t="shared" si="139"/>
        <v>-0.1328125</v>
      </c>
      <c r="G788" s="119">
        <v>1887</v>
      </c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</row>
    <row r="789" s="95" customFormat="1" ht="15.75" customHeight="1" spans="1:17">
      <c r="A789" s="112">
        <v>21206</v>
      </c>
      <c r="B789" s="113" t="s">
        <v>638</v>
      </c>
      <c r="C789" s="118"/>
      <c r="D789" s="152"/>
      <c r="E789" s="115">
        <f t="shared" si="138"/>
        <v>0</v>
      </c>
      <c r="F789" s="116" t="str">
        <f t="shared" si="139"/>
        <v/>
      </c>
      <c r="G789" s="119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</row>
    <row r="790" s="95" customFormat="1" ht="15.75" customHeight="1" spans="1:17">
      <c r="A790" s="112">
        <v>21299</v>
      </c>
      <c r="B790" s="113" t="s">
        <v>639</v>
      </c>
      <c r="C790" s="119">
        <v>259</v>
      </c>
      <c r="D790" s="152">
        <v>54</v>
      </c>
      <c r="E790" s="115">
        <f t="shared" si="138"/>
        <v>-205</v>
      </c>
      <c r="F790" s="116">
        <f t="shared" si="139"/>
        <v>-0.791505791505791</v>
      </c>
      <c r="G790" s="119">
        <v>54</v>
      </c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</row>
    <row r="791" s="95" customFormat="1" ht="15.75" customHeight="1" spans="1:17">
      <c r="A791" s="112">
        <v>213</v>
      </c>
      <c r="B791" s="113" t="s">
        <v>640</v>
      </c>
      <c r="C791" s="114">
        <f t="shared" ref="C791:G791" si="141">SUM(C792,C818,C840,C868,C879,C886,C892,C895)</f>
        <v>11169</v>
      </c>
      <c r="D791" s="150">
        <f t="shared" si="141"/>
        <v>16367</v>
      </c>
      <c r="E791" s="115">
        <f t="shared" si="138"/>
        <v>5198</v>
      </c>
      <c r="F791" s="116">
        <f t="shared" si="139"/>
        <v>0.465395290536306</v>
      </c>
      <c r="G791" s="114">
        <f>SUM(G792,G818,G840,G868,G879,G886,G892,G895)</f>
        <v>16367</v>
      </c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</row>
    <row r="792" s="95" customFormat="1" ht="15.75" customHeight="1" spans="1:17">
      <c r="A792" s="112">
        <v>21301</v>
      </c>
      <c r="B792" s="113" t="s">
        <v>641</v>
      </c>
      <c r="C792" s="114">
        <f t="shared" ref="C792:G792" si="142">SUM(C793,C794,C795,C796,C797,C798,C799,C800,C801,C802,C803,C804,C805,C806,C807,C808,C809,C810,C811,C812,C813,C814,C815,C816,C817)</f>
        <v>2326</v>
      </c>
      <c r="D792" s="150">
        <f t="shared" si="142"/>
        <v>3771</v>
      </c>
      <c r="E792" s="115">
        <f t="shared" si="138"/>
        <v>1445</v>
      </c>
      <c r="F792" s="116">
        <f t="shared" si="139"/>
        <v>0.621238177128117</v>
      </c>
      <c r="G792" s="114">
        <f>SUM(G793,G794,G795,G796,G797,G798,G799,G800,G801,G802,G803,G804,G805,G806,G807,G808,G809,G810,G811,G812,G813,G814,G815,G816,G817)</f>
        <v>3771</v>
      </c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</row>
    <row r="793" s="95" customFormat="1" ht="15.75" customHeight="1" spans="1:17">
      <c r="A793" s="112">
        <v>2130101</v>
      </c>
      <c r="B793" s="113" t="s">
        <v>58</v>
      </c>
      <c r="C793" s="118">
        <v>427</v>
      </c>
      <c r="D793" s="151">
        <v>404</v>
      </c>
      <c r="E793" s="115">
        <f t="shared" si="138"/>
        <v>-23</v>
      </c>
      <c r="F793" s="116">
        <f t="shared" si="139"/>
        <v>-0.053864168618267</v>
      </c>
      <c r="G793" s="118">
        <v>404</v>
      </c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</row>
    <row r="794" s="95" customFormat="1" ht="15.75" customHeight="1" spans="1:17">
      <c r="A794" s="112">
        <v>2130102</v>
      </c>
      <c r="B794" s="113" t="s">
        <v>59</v>
      </c>
      <c r="C794" s="119"/>
      <c r="D794" s="152"/>
      <c r="E794" s="115">
        <f t="shared" si="138"/>
        <v>0</v>
      </c>
      <c r="F794" s="116" t="str">
        <f t="shared" si="139"/>
        <v/>
      </c>
      <c r="G794" s="119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</row>
    <row r="795" s="95" customFormat="1" ht="15.75" customHeight="1" spans="1:17">
      <c r="A795" s="112">
        <v>2130103</v>
      </c>
      <c r="B795" s="113" t="s">
        <v>60</v>
      </c>
      <c r="C795" s="119"/>
      <c r="D795" s="152"/>
      <c r="E795" s="115">
        <f t="shared" si="138"/>
        <v>0</v>
      </c>
      <c r="F795" s="116" t="str">
        <f t="shared" si="139"/>
        <v/>
      </c>
      <c r="G795" s="119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</row>
    <row r="796" s="95" customFormat="1" ht="15.75" customHeight="1" spans="1:17">
      <c r="A796" s="112">
        <v>2130104</v>
      </c>
      <c r="B796" s="113" t="s">
        <v>67</v>
      </c>
      <c r="C796" s="119">
        <v>1775</v>
      </c>
      <c r="D796" s="152">
        <v>3220</v>
      </c>
      <c r="E796" s="115">
        <f t="shared" si="138"/>
        <v>1445</v>
      </c>
      <c r="F796" s="116">
        <f t="shared" si="139"/>
        <v>0.814084507042254</v>
      </c>
      <c r="G796" s="119">
        <v>3220</v>
      </c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</row>
    <row r="797" s="95" customFormat="1" ht="15.75" customHeight="1" spans="1:17">
      <c r="A797" s="112">
        <v>2130105</v>
      </c>
      <c r="B797" s="113" t="s">
        <v>642</v>
      </c>
      <c r="C797" s="119"/>
      <c r="D797" s="152"/>
      <c r="E797" s="115">
        <f t="shared" si="138"/>
        <v>0</v>
      </c>
      <c r="F797" s="116" t="str">
        <f t="shared" si="139"/>
        <v/>
      </c>
      <c r="G797" s="119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</row>
    <row r="798" s="95" customFormat="1" ht="15.75" customHeight="1" spans="1:17">
      <c r="A798" s="112">
        <v>2130106</v>
      </c>
      <c r="B798" s="113" t="s">
        <v>643</v>
      </c>
      <c r="C798" s="119"/>
      <c r="D798" s="152"/>
      <c r="E798" s="115">
        <f t="shared" si="138"/>
        <v>0</v>
      </c>
      <c r="F798" s="116" t="str">
        <f t="shared" si="139"/>
        <v/>
      </c>
      <c r="G798" s="119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</row>
    <row r="799" s="95" customFormat="1" ht="15.75" customHeight="1" spans="1:17">
      <c r="A799" s="112">
        <v>2130108</v>
      </c>
      <c r="B799" s="113" t="s">
        <v>644</v>
      </c>
      <c r="C799" s="119">
        <v>14</v>
      </c>
      <c r="D799" s="152">
        <v>19</v>
      </c>
      <c r="E799" s="115">
        <f t="shared" si="138"/>
        <v>5</v>
      </c>
      <c r="F799" s="116">
        <f t="shared" si="139"/>
        <v>0.357142857142857</v>
      </c>
      <c r="G799" s="119">
        <v>19</v>
      </c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</row>
    <row r="800" s="95" customFormat="1" ht="15.75" customHeight="1" spans="1:17">
      <c r="A800" s="112">
        <v>2130109</v>
      </c>
      <c r="B800" s="113" t="s">
        <v>645</v>
      </c>
      <c r="C800" s="119"/>
      <c r="D800" s="152"/>
      <c r="E800" s="115">
        <f t="shared" si="138"/>
        <v>0</v>
      </c>
      <c r="F800" s="116" t="str">
        <f t="shared" si="139"/>
        <v/>
      </c>
      <c r="G800" s="119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</row>
    <row r="801" s="95" customFormat="1" ht="15.75" customHeight="1" spans="1:17">
      <c r="A801" s="112">
        <v>2130110</v>
      </c>
      <c r="B801" s="113" t="s">
        <v>646</v>
      </c>
      <c r="C801" s="119"/>
      <c r="D801" s="152"/>
      <c r="E801" s="115">
        <f t="shared" si="138"/>
        <v>0</v>
      </c>
      <c r="F801" s="116" t="str">
        <f t="shared" si="139"/>
        <v/>
      </c>
      <c r="G801" s="119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</row>
    <row r="802" s="95" customFormat="1" ht="15.75" customHeight="1" spans="1:17">
      <c r="A802" s="112">
        <v>2130111</v>
      </c>
      <c r="B802" s="113" t="s">
        <v>647</v>
      </c>
      <c r="C802" s="119"/>
      <c r="D802" s="152"/>
      <c r="E802" s="115">
        <f t="shared" si="138"/>
        <v>0</v>
      </c>
      <c r="F802" s="116" t="str">
        <f t="shared" si="139"/>
        <v/>
      </c>
      <c r="G802" s="119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</row>
    <row r="803" s="95" customFormat="1" ht="15.75" customHeight="1" spans="1:17">
      <c r="A803" s="112">
        <v>2130112</v>
      </c>
      <c r="B803" s="113" t="s">
        <v>648</v>
      </c>
      <c r="C803" s="119"/>
      <c r="D803" s="152"/>
      <c r="E803" s="115">
        <f t="shared" si="138"/>
        <v>0</v>
      </c>
      <c r="F803" s="116" t="str">
        <f t="shared" si="139"/>
        <v/>
      </c>
      <c r="G803" s="119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</row>
    <row r="804" s="95" customFormat="1" ht="15.75" customHeight="1" spans="1:17">
      <c r="A804" s="112">
        <v>2130114</v>
      </c>
      <c r="B804" s="113" t="s">
        <v>649</v>
      </c>
      <c r="C804" s="119"/>
      <c r="D804" s="152"/>
      <c r="E804" s="115">
        <f t="shared" si="138"/>
        <v>0</v>
      </c>
      <c r="F804" s="116" t="str">
        <f t="shared" si="139"/>
        <v/>
      </c>
      <c r="G804" s="119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</row>
    <row r="805" s="95" customFormat="1" ht="15.75" customHeight="1" spans="1:17">
      <c r="A805" s="112">
        <v>2130119</v>
      </c>
      <c r="B805" s="113" t="s">
        <v>650</v>
      </c>
      <c r="C805" s="119"/>
      <c r="D805" s="152"/>
      <c r="E805" s="115">
        <f t="shared" si="138"/>
        <v>0</v>
      </c>
      <c r="F805" s="116" t="str">
        <f t="shared" si="139"/>
        <v/>
      </c>
      <c r="G805" s="119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</row>
    <row r="806" s="95" customFormat="1" ht="15.75" customHeight="1" spans="1:17">
      <c r="A806" s="112">
        <v>2130120</v>
      </c>
      <c r="B806" s="113" t="s">
        <v>651</v>
      </c>
      <c r="C806" s="119"/>
      <c r="D806" s="152"/>
      <c r="E806" s="115">
        <f t="shared" si="138"/>
        <v>0</v>
      </c>
      <c r="F806" s="116" t="str">
        <f t="shared" si="139"/>
        <v/>
      </c>
      <c r="G806" s="119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</row>
    <row r="807" s="95" customFormat="1" ht="15.75" customHeight="1" spans="1:17">
      <c r="A807" s="112">
        <v>2130121</v>
      </c>
      <c r="B807" s="113" t="s">
        <v>652</v>
      </c>
      <c r="C807" s="119"/>
      <c r="D807" s="152"/>
      <c r="E807" s="115">
        <f t="shared" si="138"/>
        <v>0</v>
      </c>
      <c r="F807" s="116" t="str">
        <f t="shared" si="139"/>
        <v/>
      </c>
      <c r="G807" s="119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</row>
    <row r="808" s="95" customFormat="1" ht="15.75" customHeight="1" spans="1:17">
      <c r="A808" s="112">
        <v>2130122</v>
      </c>
      <c r="B808" s="113" t="s">
        <v>653</v>
      </c>
      <c r="C808" s="119"/>
      <c r="D808" s="152"/>
      <c r="E808" s="115">
        <f t="shared" si="138"/>
        <v>0</v>
      </c>
      <c r="F808" s="116" t="str">
        <f t="shared" si="139"/>
        <v/>
      </c>
      <c r="G808" s="119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</row>
    <row r="809" s="95" customFormat="1" ht="15.75" customHeight="1" spans="1:17">
      <c r="A809" s="112">
        <v>2130124</v>
      </c>
      <c r="B809" s="113" t="s">
        <v>654</v>
      </c>
      <c r="C809" s="119"/>
      <c r="D809" s="152"/>
      <c r="E809" s="115">
        <f t="shared" si="138"/>
        <v>0</v>
      </c>
      <c r="F809" s="116" t="str">
        <f t="shared" si="139"/>
        <v/>
      </c>
      <c r="G809" s="119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</row>
    <row r="810" s="95" customFormat="1" ht="15.75" customHeight="1" spans="1:17">
      <c r="A810" s="112">
        <v>2130125</v>
      </c>
      <c r="B810" s="113" t="s">
        <v>655</v>
      </c>
      <c r="C810" s="119"/>
      <c r="D810" s="152"/>
      <c r="E810" s="115">
        <f t="shared" si="138"/>
        <v>0</v>
      </c>
      <c r="F810" s="116" t="str">
        <f t="shared" si="139"/>
        <v/>
      </c>
      <c r="G810" s="119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</row>
    <row r="811" s="95" customFormat="1" ht="15.75" customHeight="1" spans="1:17">
      <c r="A811" s="112">
        <v>2130126</v>
      </c>
      <c r="B811" s="113" t="s">
        <v>656</v>
      </c>
      <c r="C811" s="119"/>
      <c r="D811" s="152"/>
      <c r="E811" s="115">
        <f t="shared" si="138"/>
        <v>0</v>
      </c>
      <c r="F811" s="116" t="str">
        <f t="shared" si="139"/>
        <v/>
      </c>
      <c r="G811" s="119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</row>
    <row r="812" s="95" customFormat="1" ht="15.75" customHeight="1" spans="1:17">
      <c r="A812" s="112">
        <v>2130135</v>
      </c>
      <c r="B812" s="113" t="s">
        <v>657</v>
      </c>
      <c r="C812" s="119"/>
      <c r="D812" s="152"/>
      <c r="E812" s="115">
        <f t="shared" si="138"/>
        <v>0</v>
      </c>
      <c r="F812" s="116" t="str">
        <f t="shared" si="139"/>
        <v/>
      </c>
      <c r="G812" s="119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</row>
    <row r="813" s="95" customFormat="1" ht="15.75" customHeight="1" spans="1:17">
      <c r="A813" s="112">
        <v>2130142</v>
      </c>
      <c r="B813" s="113" t="s">
        <v>658</v>
      </c>
      <c r="C813" s="119">
        <v>110</v>
      </c>
      <c r="D813" s="152">
        <v>88</v>
      </c>
      <c r="E813" s="115">
        <f t="shared" si="138"/>
        <v>-22</v>
      </c>
      <c r="F813" s="116">
        <f t="shared" si="139"/>
        <v>-0.2</v>
      </c>
      <c r="G813" s="119">
        <v>88</v>
      </c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</row>
    <row r="814" s="95" customFormat="1" ht="15.75" customHeight="1" spans="1:17">
      <c r="A814" s="112">
        <v>2130148</v>
      </c>
      <c r="B814" s="113" t="s">
        <v>659</v>
      </c>
      <c r="C814" s="119"/>
      <c r="D814" s="152"/>
      <c r="E814" s="115">
        <f t="shared" si="138"/>
        <v>0</v>
      </c>
      <c r="F814" s="116" t="str">
        <f t="shared" si="139"/>
        <v/>
      </c>
      <c r="G814" s="119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</row>
    <row r="815" s="95" customFormat="1" ht="15.75" customHeight="1" spans="1:17">
      <c r="A815" s="112">
        <v>2130152</v>
      </c>
      <c r="B815" s="113" t="s">
        <v>660</v>
      </c>
      <c r="C815" s="119"/>
      <c r="D815" s="152"/>
      <c r="E815" s="115">
        <f t="shared" si="138"/>
        <v>0</v>
      </c>
      <c r="F815" s="116" t="str">
        <f t="shared" si="139"/>
        <v/>
      </c>
      <c r="G815" s="119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</row>
    <row r="816" s="95" customFormat="1" ht="15.75" customHeight="1" spans="1:17">
      <c r="A816" s="112">
        <v>2130153</v>
      </c>
      <c r="B816" s="113" t="s">
        <v>661</v>
      </c>
      <c r="C816" s="119"/>
      <c r="D816" s="152">
        <v>20</v>
      </c>
      <c r="E816" s="115">
        <f t="shared" si="138"/>
        <v>20</v>
      </c>
      <c r="F816" s="116" t="str">
        <f t="shared" si="139"/>
        <v/>
      </c>
      <c r="G816" s="119">
        <v>20</v>
      </c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</row>
    <row r="817" s="95" customFormat="1" ht="15.75" customHeight="1" spans="1:17">
      <c r="A817" s="112">
        <v>2130199</v>
      </c>
      <c r="B817" s="113" t="s">
        <v>662</v>
      </c>
      <c r="C817" s="119"/>
      <c r="D817" s="152">
        <v>20</v>
      </c>
      <c r="E817" s="115">
        <f t="shared" si="138"/>
        <v>20</v>
      </c>
      <c r="F817" s="116" t="str">
        <f t="shared" si="139"/>
        <v/>
      </c>
      <c r="G817" s="119">
        <v>20</v>
      </c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</row>
    <row r="818" s="95" customFormat="1" ht="15.75" customHeight="1" spans="1:17">
      <c r="A818" s="112">
        <v>21302</v>
      </c>
      <c r="B818" s="113" t="s">
        <v>663</v>
      </c>
      <c r="C818" s="114">
        <f t="shared" ref="C818:G818" si="143">SUM(C819,C820,C821,C822,C823,C824,C825,C826,C827,C828,C829,C830,C831,C832,C833,C834,C835,C836,C837,C838,C839)</f>
        <v>3642</v>
      </c>
      <c r="D818" s="150">
        <f t="shared" si="143"/>
        <v>7885</v>
      </c>
      <c r="E818" s="115">
        <f t="shared" si="138"/>
        <v>4243</v>
      </c>
      <c r="F818" s="116">
        <f t="shared" si="139"/>
        <v>1.16501922020868</v>
      </c>
      <c r="G818" s="114">
        <f>SUM(G819,G820,G821,G822,G823,G824,G825,G826,G827,G828,G829,G830,G831,G832,G833,G834,G835,G836,G837,G838,G839)</f>
        <v>7885</v>
      </c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</row>
    <row r="819" s="95" customFormat="1" ht="15.75" customHeight="1" spans="1:17">
      <c r="A819" s="112">
        <v>2130201</v>
      </c>
      <c r="B819" s="113" t="s">
        <v>58</v>
      </c>
      <c r="C819" s="118"/>
      <c r="D819" s="151"/>
      <c r="E819" s="115">
        <f t="shared" si="138"/>
        <v>0</v>
      </c>
      <c r="F819" s="116" t="str">
        <f t="shared" si="139"/>
        <v/>
      </c>
      <c r="G819" s="118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</row>
    <row r="820" s="95" customFormat="1" ht="15.75" customHeight="1" spans="1:17">
      <c r="A820" s="112">
        <v>2130202</v>
      </c>
      <c r="B820" s="113" t="s">
        <v>59</v>
      </c>
      <c r="C820" s="119"/>
      <c r="D820" s="152"/>
      <c r="E820" s="115">
        <f t="shared" si="138"/>
        <v>0</v>
      </c>
      <c r="F820" s="116" t="str">
        <f t="shared" si="139"/>
        <v/>
      </c>
      <c r="G820" s="119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</row>
    <row r="821" s="95" customFormat="1" ht="15.75" customHeight="1" spans="1:17">
      <c r="A821" s="112">
        <v>2130203</v>
      </c>
      <c r="B821" s="113" t="s">
        <v>60</v>
      </c>
      <c r="C821" s="119"/>
      <c r="D821" s="152"/>
      <c r="E821" s="115">
        <f t="shared" si="138"/>
        <v>0</v>
      </c>
      <c r="F821" s="116" t="str">
        <f t="shared" si="139"/>
        <v/>
      </c>
      <c r="G821" s="119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</row>
    <row r="822" s="95" customFormat="1" ht="15.75" customHeight="1" spans="1:17">
      <c r="A822" s="112">
        <v>2130204</v>
      </c>
      <c r="B822" s="113" t="s">
        <v>664</v>
      </c>
      <c r="C822" s="119">
        <v>2287</v>
      </c>
      <c r="D822" s="152">
        <v>2120</v>
      </c>
      <c r="E822" s="115">
        <f t="shared" si="138"/>
        <v>-167</v>
      </c>
      <c r="F822" s="116">
        <f t="shared" si="139"/>
        <v>-0.0730214254481854</v>
      </c>
      <c r="G822" s="119">
        <v>2120</v>
      </c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</row>
    <row r="823" s="95" customFormat="1" ht="15.75" customHeight="1" spans="1:17">
      <c r="A823" s="112">
        <v>2130205</v>
      </c>
      <c r="B823" s="113" t="s">
        <v>665</v>
      </c>
      <c r="C823" s="119">
        <v>132</v>
      </c>
      <c r="D823" s="152">
        <v>181</v>
      </c>
      <c r="E823" s="115">
        <f t="shared" si="138"/>
        <v>49</v>
      </c>
      <c r="F823" s="116">
        <f t="shared" si="139"/>
        <v>0.371212121212121</v>
      </c>
      <c r="G823" s="119">
        <v>181</v>
      </c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</row>
    <row r="824" s="95" customFormat="1" ht="15.75" customHeight="1" spans="1:17">
      <c r="A824" s="112">
        <v>2130206</v>
      </c>
      <c r="B824" s="113" t="s">
        <v>666</v>
      </c>
      <c r="C824" s="119">
        <v>7</v>
      </c>
      <c r="D824" s="152">
        <v>7</v>
      </c>
      <c r="E824" s="115">
        <f t="shared" si="138"/>
        <v>0</v>
      </c>
      <c r="F824" s="116">
        <f t="shared" si="139"/>
        <v>0</v>
      </c>
      <c r="G824" s="119">
        <v>7</v>
      </c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</row>
    <row r="825" s="95" customFormat="1" ht="15.75" customHeight="1" spans="1:17">
      <c r="A825" s="112">
        <v>2130207</v>
      </c>
      <c r="B825" s="113" t="s">
        <v>667</v>
      </c>
      <c r="C825" s="119">
        <v>785</v>
      </c>
      <c r="D825" s="152">
        <v>5283</v>
      </c>
      <c r="E825" s="115">
        <f t="shared" si="138"/>
        <v>4498</v>
      </c>
      <c r="F825" s="116">
        <f t="shared" si="139"/>
        <v>5.72993630573248</v>
      </c>
      <c r="G825" s="119">
        <v>5283</v>
      </c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</row>
    <row r="826" s="95" customFormat="1" ht="15.75" customHeight="1" spans="1:17">
      <c r="A826" s="112">
        <v>2130209</v>
      </c>
      <c r="B826" s="113" t="s">
        <v>668</v>
      </c>
      <c r="C826" s="119"/>
      <c r="D826" s="152"/>
      <c r="E826" s="115">
        <f t="shared" si="138"/>
        <v>0</v>
      </c>
      <c r="F826" s="116" t="str">
        <f t="shared" si="139"/>
        <v/>
      </c>
      <c r="G826" s="119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</row>
    <row r="827" s="95" customFormat="1" ht="15.75" customHeight="1" spans="1:17">
      <c r="A827" s="112">
        <v>2130211</v>
      </c>
      <c r="B827" s="113" t="s">
        <v>669</v>
      </c>
      <c r="C827" s="119"/>
      <c r="D827" s="152"/>
      <c r="E827" s="115">
        <f t="shared" si="138"/>
        <v>0</v>
      </c>
      <c r="F827" s="116" t="str">
        <f t="shared" si="139"/>
        <v/>
      </c>
      <c r="G827" s="119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</row>
    <row r="828" s="95" customFormat="1" ht="15.75" customHeight="1" spans="1:17">
      <c r="A828" s="112">
        <v>2130212</v>
      </c>
      <c r="B828" s="113" t="s">
        <v>670</v>
      </c>
      <c r="C828" s="119"/>
      <c r="D828" s="152"/>
      <c r="E828" s="115">
        <f t="shared" si="138"/>
        <v>0</v>
      </c>
      <c r="F828" s="116" t="str">
        <f t="shared" si="139"/>
        <v/>
      </c>
      <c r="G828" s="119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</row>
    <row r="829" s="95" customFormat="1" ht="15.75" customHeight="1" spans="1:17">
      <c r="A829" s="112">
        <v>2130213</v>
      </c>
      <c r="B829" s="113" t="s">
        <v>671</v>
      </c>
      <c r="C829" s="119">
        <v>163</v>
      </c>
      <c r="D829" s="152">
        <v>64</v>
      </c>
      <c r="E829" s="115">
        <f t="shared" si="138"/>
        <v>-99</v>
      </c>
      <c r="F829" s="116">
        <f t="shared" si="139"/>
        <v>-0.607361963190184</v>
      </c>
      <c r="G829" s="119">
        <v>64</v>
      </c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</row>
    <row r="830" s="95" customFormat="1" ht="15.75" customHeight="1" spans="1:17">
      <c r="A830" s="112">
        <v>2130217</v>
      </c>
      <c r="B830" s="113" t="s">
        <v>672</v>
      </c>
      <c r="C830" s="119"/>
      <c r="D830" s="152"/>
      <c r="E830" s="115">
        <f t="shared" si="138"/>
        <v>0</v>
      </c>
      <c r="F830" s="116" t="str">
        <f t="shared" si="139"/>
        <v/>
      </c>
      <c r="G830" s="119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</row>
    <row r="831" s="95" customFormat="1" ht="15.75" customHeight="1" spans="1:17">
      <c r="A831" s="112">
        <v>2130220</v>
      </c>
      <c r="B831" s="113" t="s">
        <v>673</v>
      </c>
      <c r="C831" s="119"/>
      <c r="D831" s="152"/>
      <c r="E831" s="115">
        <f t="shared" si="138"/>
        <v>0</v>
      </c>
      <c r="F831" s="116" t="str">
        <f t="shared" si="139"/>
        <v/>
      </c>
      <c r="G831" s="119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</row>
    <row r="832" s="95" customFormat="1" ht="15.75" customHeight="1" spans="1:17">
      <c r="A832" s="112">
        <v>2130221</v>
      </c>
      <c r="B832" s="113" t="s">
        <v>674</v>
      </c>
      <c r="C832" s="119"/>
      <c r="D832" s="152"/>
      <c r="E832" s="115">
        <f t="shared" si="138"/>
        <v>0</v>
      </c>
      <c r="F832" s="116" t="str">
        <f t="shared" si="139"/>
        <v/>
      </c>
      <c r="G832" s="119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</row>
    <row r="833" s="95" customFormat="1" ht="15.75" customHeight="1" spans="1:17">
      <c r="A833" s="112">
        <v>2130223</v>
      </c>
      <c r="B833" s="113" t="s">
        <v>675</v>
      </c>
      <c r="C833" s="119"/>
      <c r="D833" s="152"/>
      <c r="E833" s="115">
        <f t="shared" si="138"/>
        <v>0</v>
      </c>
      <c r="F833" s="116" t="str">
        <f t="shared" si="139"/>
        <v/>
      </c>
      <c r="G833" s="119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</row>
    <row r="834" s="95" customFormat="1" ht="15.75" customHeight="1" spans="1:17">
      <c r="A834" s="112">
        <v>2130226</v>
      </c>
      <c r="B834" s="113" t="s">
        <v>676</v>
      </c>
      <c r="C834" s="119"/>
      <c r="D834" s="152"/>
      <c r="E834" s="115">
        <f t="shared" si="138"/>
        <v>0</v>
      </c>
      <c r="F834" s="116" t="str">
        <f t="shared" si="139"/>
        <v/>
      </c>
      <c r="G834" s="119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</row>
    <row r="835" s="95" customFormat="1" ht="15.75" customHeight="1" spans="1:17">
      <c r="A835" s="112">
        <v>2130227</v>
      </c>
      <c r="B835" s="113" t="s">
        <v>677</v>
      </c>
      <c r="C835" s="119"/>
      <c r="D835" s="152"/>
      <c r="E835" s="115">
        <f t="shared" si="138"/>
        <v>0</v>
      </c>
      <c r="F835" s="116" t="str">
        <f t="shared" si="139"/>
        <v/>
      </c>
      <c r="G835" s="119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</row>
    <row r="836" s="95" customFormat="1" ht="15.75" customHeight="1" spans="1:17">
      <c r="A836" s="112">
        <v>2130234</v>
      </c>
      <c r="B836" s="113" t="s">
        <v>678</v>
      </c>
      <c r="C836" s="119">
        <v>266</v>
      </c>
      <c r="D836" s="152">
        <v>221</v>
      </c>
      <c r="E836" s="115">
        <f t="shared" si="138"/>
        <v>-45</v>
      </c>
      <c r="F836" s="116">
        <f t="shared" si="139"/>
        <v>-0.169172932330827</v>
      </c>
      <c r="G836" s="119">
        <v>221</v>
      </c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</row>
    <row r="837" s="95" customFormat="1" ht="15.75" customHeight="1" spans="1:17">
      <c r="A837" s="112">
        <v>2130236</v>
      </c>
      <c r="B837" s="113" t="s">
        <v>679</v>
      </c>
      <c r="C837" s="119"/>
      <c r="D837" s="152"/>
      <c r="E837" s="115">
        <f t="shared" si="138"/>
        <v>0</v>
      </c>
      <c r="F837" s="116" t="str">
        <f t="shared" si="139"/>
        <v/>
      </c>
      <c r="G837" s="119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</row>
    <row r="838" s="95" customFormat="1" ht="15.75" customHeight="1" spans="1:17">
      <c r="A838" s="112">
        <v>2130237</v>
      </c>
      <c r="B838" s="113" t="s">
        <v>648</v>
      </c>
      <c r="C838" s="119"/>
      <c r="D838" s="152"/>
      <c r="E838" s="115">
        <f t="shared" si="138"/>
        <v>0</v>
      </c>
      <c r="F838" s="116" t="str">
        <f t="shared" si="139"/>
        <v/>
      </c>
      <c r="G838" s="119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</row>
    <row r="839" s="95" customFormat="1" ht="15.75" customHeight="1" spans="1:17">
      <c r="A839" s="112">
        <v>2130299</v>
      </c>
      <c r="B839" s="113" t="s">
        <v>680</v>
      </c>
      <c r="C839" s="119">
        <v>2</v>
      </c>
      <c r="D839" s="152">
        <v>9</v>
      </c>
      <c r="E839" s="115">
        <f t="shared" ref="E839:E902" si="144">D839-C839</f>
        <v>7</v>
      </c>
      <c r="F839" s="116">
        <f t="shared" ref="F839:F902" si="145">IFERROR(E839/C839,"")</f>
        <v>3.5</v>
      </c>
      <c r="G839" s="119">
        <v>9</v>
      </c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</row>
    <row r="840" s="95" customFormat="1" ht="15.75" customHeight="1" spans="1:17">
      <c r="A840" s="112">
        <v>21303</v>
      </c>
      <c r="B840" s="113" t="s">
        <v>681</v>
      </c>
      <c r="C840" s="114">
        <f t="shared" ref="C840:G840" si="146">SUM(C841,C842,C843,C844,C845,C846,C847,C848,C849,C850,C851,C852,C853,C854,C855,C856,C857,C858,C859,C860,C861,C862,C863,C864,C865,C866,C867)</f>
        <v>1885</v>
      </c>
      <c r="D840" s="150">
        <f t="shared" si="146"/>
        <v>1516</v>
      </c>
      <c r="E840" s="115">
        <f t="shared" si="144"/>
        <v>-369</v>
      </c>
      <c r="F840" s="116">
        <f t="shared" si="145"/>
        <v>-0.195755968169761</v>
      </c>
      <c r="G840" s="114">
        <f>SUM(G841,G842,G843,G844,G845,G846,G847,G848,G849,G850,G851,G852,G853,G854,G855,G856,G857,G858,G859,G860,G861,G862,G863,G864,G865,G866,G867)</f>
        <v>1516</v>
      </c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</row>
    <row r="841" s="95" customFormat="1" ht="15.75" customHeight="1" spans="1:17">
      <c r="A841" s="112">
        <v>2130301</v>
      </c>
      <c r="B841" s="113" t="s">
        <v>58</v>
      </c>
      <c r="C841" s="118">
        <v>625</v>
      </c>
      <c r="D841" s="151">
        <v>742</v>
      </c>
      <c r="E841" s="115">
        <f t="shared" si="144"/>
        <v>117</v>
      </c>
      <c r="F841" s="116">
        <f t="shared" si="145"/>
        <v>0.1872</v>
      </c>
      <c r="G841" s="118">
        <v>742</v>
      </c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</row>
    <row r="842" s="95" customFormat="1" ht="15.75" customHeight="1" spans="1:17">
      <c r="A842" s="112">
        <v>2130302</v>
      </c>
      <c r="B842" s="113" t="s">
        <v>59</v>
      </c>
      <c r="C842" s="119"/>
      <c r="D842" s="152"/>
      <c r="E842" s="115">
        <f t="shared" si="144"/>
        <v>0</v>
      </c>
      <c r="F842" s="116" t="str">
        <f t="shared" si="145"/>
        <v/>
      </c>
      <c r="G842" s="119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</row>
    <row r="843" s="95" customFormat="1" ht="15.75" customHeight="1" spans="1:17">
      <c r="A843" s="112">
        <v>2130303</v>
      </c>
      <c r="B843" s="113" t="s">
        <v>60</v>
      </c>
      <c r="C843" s="119"/>
      <c r="D843" s="152"/>
      <c r="E843" s="115">
        <f t="shared" si="144"/>
        <v>0</v>
      </c>
      <c r="F843" s="116" t="str">
        <f t="shared" si="145"/>
        <v/>
      </c>
      <c r="G843" s="119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</row>
    <row r="844" s="95" customFormat="1" ht="15.75" customHeight="1" spans="1:17">
      <c r="A844" s="112">
        <v>2130304</v>
      </c>
      <c r="B844" s="113" t="s">
        <v>682</v>
      </c>
      <c r="C844" s="119"/>
      <c r="D844" s="152"/>
      <c r="E844" s="115">
        <f t="shared" si="144"/>
        <v>0</v>
      </c>
      <c r="F844" s="116" t="str">
        <f t="shared" si="145"/>
        <v/>
      </c>
      <c r="G844" s="119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</row>
    <row r="845" s="95" customFormat="1" ht="15.75" customHeight="1" spans="1:17">
      <c r="A845" s="112">
        <v>2130305</v>
      </c>
      <c r="B845" s="113" t="s">
        <v>683</v>
      </c>
      <c r="C845" s="119">
        <v>12</v>
      </c>
      <c r="D845" s="152">
        <v>13</v>
      </c>
      <c r="E845" s="115">
        <f t="shared" si="144"/>
        <v>1</v>
      </c>
      <c r="F845" s="116">
        <f t="shared" si="145"/>
        <v>0.0833333333333333</v>
      </c>
      <c r="G845" s="119">
        <v>13</v>
      </c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</row>
    <row r="846" s="95" customFormat="1" ht="15.75" customHeight="1" spans="1:17">
      <c r="A846" s="112">
        <v>2130306</v>
      </c>
      <c r="B846" s="113" t="s">
        <v>684</v>
      </c>
      <c r="C846" s="119"/>
      <c r="D846" s="152"/>
      <c r="E846" s="115">
        <f t="shared" si="144"/>
        <v>0</v>
      </c>
      <c r="F846" s="116" t="str">
        <f t="shared" si="145"/>
        <v/>
      </c>
      <c r="G846" s="119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</row>
    <row r="847" s="95" customFormat="1" ht="15.75" customHeight="1" spans="1:17">
      <c r="A847" s="112">
        <v>2130307</v>
      </c>
      <c r="B847" s="113" t="s">
        <v>685</v>
      </c>
      <c r="C847" s="119"/>
      <c r="D847" s="152"/>
      <c r="E847" s="115">
        <f t="shared" si="144"/>
        <v>0</v>
      </c>
      <c r="F847" s="116" t="str">
        <f t="shared" si="145"/>
        <v/>
      </c>
      <c r="G847" s="119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</row>
    <row r="848" s="95" customFormat="1" ht="15.75" customHeight="1" spans="1:17">
      <c r="A848" s="112">
        <v>2130308</v>
      </c>
      <c r="B848" s="113" t="s">
        <v>686</v>
      </c>
      <c r="C848" s="119"/>
      <c r="D848" s="152"/>
      <c r="E848" s="115">
        <f t="shared" si="144"/>
        <v>0</v>
      </c>
      <c r="F848" s="116" t="str">
        <f t="shared" si="145"/>
        <v/>
      </c>
      <c r="G848" s="119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</row>
    <row r="849" s="95" customFormat="1" ht="15.75" customHeight="1" spans="1:17">
      <c r="A849" s="112">
        <v>2130309</v>
      </c>
      <c r="B849" s="113" t="s">
        <v>687</v>
      </c>
      <c r="C849" s="119"/>
      <c r="D849" s="152"/>
      <c r="E849" s="115">
        <f t="shared" si="144"/>
        <v>0</v>
      </c>
      <c r="F849" s="116" t="str">
        <f t="shared" si="145"/>
        <v/>
      </c>
      <c r="G849" s="119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</row>
    <row r="850" s="95" customFormat="1" ht="15.75" customHeight="1" spans="1:17">
      <c r="A850" s="112">
        <v>2130310</v>
      </c>
      <c r="B850" s="113" t="s">
        <v>688</v>
      </c>
      <c r="C850" s="119"/>
      <c r="D850" s="152"/>
      <c r="E850" s="115">
        <f t="shared" si="144"/>
        <v>0</v>
      </c>
      <c r="F850" s="116" t="str">
        <f t="shared" si="145"/>
        <v/>
      </c>
      <c r="G850" s="119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</row>
    <row r="851" s="95" customFormat="1" ht="15.75" customHeight="1" spans="1:17">
      <c r="A851" s="112">
        <v>2130311</v>
      </c>
      <c r="B851" s="113" t="s">
        <v>689</v>
      </c>
      <c r="C851" s="119"/>
      <c r="D851" s="152"/>
      <c r="E851" s="115">
        <f t="shared" si="144"/>
        <v>0</v>
      </c>
      <c r="F851" s="116" t="str">
        <f t="shared" si="145"/>
        <v/>
      </c>
      <c r="G851" s="119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</row>
    <row r="852" s="95" customFormat="1" ht="15.75" customHeight="1" spans="1:17">
      <c r="A852" s="112">
        <v>2130312</v>
      </c>
      <c r="B852" s="113" t="s">
        <v>690</v>
      </c>
      <c r="C852" s="119"/>
      <c r="D852" s="152"/>
      <c r="E852" s="115">
        <f t="shared" si="144"/>
        <v>0</v>
      </c>
      <c r="F852" s="116" t="str">
        <f t="shared" si="145"/>
        <v/>
      </c>
      <c r="G852" s="119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</row>
    <row r="853" s="95" customFormat="1" ht="15.75" customHeight="1" spans="1:17">
      <c r="A853" s="112">
        <v>2130313</v>
      </c>
      <c r="B853" s="113" t="s">
        <v>691</v>
      </c>
      <c r="C853" s="119"/>
      <c r="D853" s="152"/>
      <c r="E853" s="115">
        <f t="shared" si="144"/>
        <v>0</v>
      </c>
      <c r="F853" s="116" t="str">
        <f t="shared" si="145"/>
        <v/>
      </c>
      <c r="G853" s="119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</row>
    <row r="854" s="95" customFormat="1" ht="15.75" customHeight="1" spans="1:17">
      <c r="A854" s="112">
        <v>2130314</v>
      </c>
      <c r="B854" s="113" t="s">
        <v>692</v>
      </c>
      <c r="C854" s="119">
        <v>166</v>
      </c>
      <c r="D854" s="152">
        <v>130</v>
      </c>
      <c r="E854" s="115">
        <f t="shared" si="144"/>
        <v>-36</v>
      </c>
      <c r="F854" s="116">
        <f t="shared" si="145"/>
        <v>-0.216867469879518</v>
      </c>
      <c r="G854" s="119">
        <v>130</v>
      </c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</row>
    <row r="855" s="95" customFormat="1" ht="15.75" customHeight="1" spans="1:17">
      <c r="A855" s="112">
        <v>2130315</v>
      </c>
      <c r="B855" s="113" t="s">
        <v>693</v>
      </c>
      <c r="C855" s="119">
        <v>90</v>
      </c>
      <c r="D855" s="152">
        <v>37</v>
      </c>
      <c r="E855" s="115">
        <f t="shared" si="144"/>
        <v>-53</v>
      </c>
      <c r="F855" s="116">
        <f t="shared" si="145"/>
        <v>-0.588888888888889</v>
      </c>
      <c r="G855" s="119">
        <v>37</v>
      </c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</row>
    <row r="856" s="95" customFormat="1" ht="15.75" customHeight="1" spans="1:17">
      <c r="A856" s="112">
        <v>2130316</v>
      </c>
      <c r="B856" s="113" t="s">
        <v>694</v>
      </c>
      <c r="C856" s="119">
        <v>80</v>
      </c>
      <c r="D856" s="152"/>
      <c r="E856" s="115">
        <f t="shared" si="144"/>
        <v>-80</v>
      </c>
      <c r="F856" s="116">
        <f t="shared" si="145"/>
        <v>-1</v>
      </c>
      <c r="G856" s="119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</row>
    <row r="857" s="95" customFormat="1" ht="15.75" customHeight="1" spans="1:17">
      <c r="A857" s="112">
        <v>2130317</v>
      </c>
      <c r="B857" s="113" t="s">
        <v>695</v>
      </c>
      <c r="C857" s="119"/>
      <c r="D857" s="152"/>
      <c r="E857" s="115">
        <f t="shared" si="144"/>
        <v>0</v>
      </c>
      <c r="F857" s="116" t="str">
        <f t="shared" si="145"/>
        <v/>
      </c>
      <c r="G857" s="119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</row>
    <row r="858" s="95" customFormat="1" ht="15.75" customHeight="1" spans="1:17">
      <c r="A858" s="112">
        <v>2130318</v>
      </c>
      <c r="B858" s="113" t="s">
        <v>696</v>
      </c>
      <c r="C858" s="119"/>
      <c r="D858" s="152"/>
      <c r="E858" s="115">
        <f t="shared" si="144"/>
        <v>0</v>
      </c>
      <c r="F858" s="116" t="str">
        <f t="shared" si="145"/>
        <v/>
      </c>
      <c r="G858" s="119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</row>
    <row r="859" s="95" customFormat="1" ht="15.75" customHeight="1" spans="1:17">
      <c r="A859" s="112">
        <v>2130319</v>
      </c>
      <c r="B859" s="113" t="s">
        <v>697</v>
      </c>
      <c r="C859" s="119"/>
      <c r="D859" s="152"/>
      <c r="E859" s="115">
        <f t="shared" si="144"/>
        <v>0</v>
      </c>
      <c r="F859" s="116" t="str">
        <f t="shared" si="145"/>
        <v/>
      </c>
      <c r="G859" s="119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</row>
    <row r="860" s="95" customFormat="1" ht="15.75" customHeight="1" spans="1:17">
      <c r="A860" s="112">
        <v>2130321</v>
      </c>
      <c r="B860" s="113" t="s">
        <v>698</v>
      </c>
      <c r="C860" s="119"/>
      <c r="D860" s="152"/>
      <c r="E860" s="115">
        <f t="shared" si="144"/>
        <v>0</v>
      </c>
      <c r="F860" s="116" t="str">
        <f t="shared" si="145"/>
        <v/>
      </c>
      <c r="G860" s="119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</row>
    <row r="861" s="95" customFormat="1" ht="15.75" customHeight="1" spans="1:17">
      <c r="A861" s="112">
        <v>2130322</v>
      </c>
      <c r="B861" s="113" t="s">
        <v>699</v>
      </c>
      <c r="C861" s="119"/>
      <c r="D861" s="152"/>
      <c r="E861" s="115">
        <f t="shared" si="144"/>
        <v>0</v>
      </c>
      <c r="F861" s="116" t="str">
        <f t="shared" si="145"/>
        <v/>
      </c>
      <c r="G861" s="119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</row>
    <row r="862" s="95" customFormat="1" ht="15.75" customHeight="1" spans="1:17">
      <c r="A862" s="112">
        <v>2130333</v>
      </c>
      <c r="B862" s="113" t="s">
        <v>675</v>
      </c>
      <c r="C862" s="119"/>
      <c r="D862" s="152"/>
      <c r="E862" s="115">
        <f t="shared" si="144"/>
        <v>0</v>
      </c>
      <c r="F862" s="116" t="str">
        <f t="shared" si="145"/>
        <v/>
      </c>
      <c r="G862" s="119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</row>
    <row r="863" s="95" customFormat="1" ht="15.75" customHeight="1" spans="1:17">
      <c r="A863" s="112">
        <v>2130334</v>
      </c>
      <c r="B863" s="113" t="s">
        <v>700</v>
      </c>
      <c r="C863" s="119"/>
      <c r="D863" s="152"/>
      <c r="E863" s="115">
        <f t="shared" si="144"/>
        <v>0</v>
      </c>
      <c r="F863" s="116" t="str">
        <f t="shared" si="145"/>
        <v/>
      </c>
      <c r="G863" s="119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</row>
    <row r="864" s="95" customFormat="1" ht="15.75" customHeight="1" spans="1:17">
      <c r="A864" s="112">
        <v>2130335</v>
      </c>
      <c r="B864" s="113" t="s">
        <v>701</v>
      </c>
      <c r="C864" s="119"/>
      <c r="D864" s="152">
        <v>80</v>
      </c>
      <c r="E864" s="115">
        <f t="shared" si="144"/>
        <v>80</v>
      </c>
      <c r="F864" s="116" t="str">
        <f t="shared" si="145"/>
        <v/>
      </c>
      <c r="G864" s="119">
        <v>80</v>
      </c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</row>
    <row r="865" s="95" customFormat="1" ht="15.75" customHeight="1" spans="1:17">
      <c r="A865" s="112">
        <v>2130336</v>
      </c>
      <c r="B865" s="113" t="s">
        <v>702</v>
      </c>
      <c r="C865" s="119"/>
      <c r="D865" s="152"/>
      <c r="E865" s="115">
        <f t="shared" si="144"/>
        <v>0</v>
      </c>
      <c r="F865" s="116" t="str">
        <f t="shared" si="145"/>
        <v/>
      </c>
      <c r="G865" s="119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</row>
    <row r="866" s="95" customFormat="1" ht="15.75" customHeight="1" spans="1:17">
      <c r="A866" s="112">
        <v>2130337</v>
      </c>
      <c r="B866" s="113" t="s">
        <v>703</v>
      </c>
      <c r="C866" s="119"/>
      <c r="D866" s="152"/>
      <c r="E866" s="115">
        <f t="shared" si="144"/>
        <v>0</v>
      </c>
      <c r="F866" s="116" t="str">
        <f t="shared" si="145"/>
        <v/>
      </c>
      <c r="G866" s="119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</row>
    <row r="867" s="95" customFormat="1" ht="15.75" customHeight="1" spans="1:17">
      <c r="A867" s="112">
        <v>2130399</v>
      </c>
      <c r="B867" s="113" t="s">
        <v>704</v>
      </c>
      <c r="C867" s="119">
        <v>912</v>
      </c>
      <c r="D867" s="152">
        <v>514</v>
      </c>
      <c r="E867" s="115">
        <f t="shared" si="144"/>
        <v>-398</v>
      </c>
      <c r="F867" s="116">
        <f t="shared" si="145"/>
        <v>-0.43640350877193</v>
      </c>
      <c r="G867" s="119">
        <v>514</v>
      </c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</row>
    <row r="868" s="95" customFormat="1" ht="15.75" customHeight="1" spans="1:17">
      <c r="A868" s="112">
        <v>21305</v>
      </c>
      <c r="B868" s="113" t="s">
        <v>705</v>
      </c>
      <c r="C868" s="114">
        <f t="shared" ref="C868:G868" si="147">SUM(C869,C870,C871,C872,C873,C874,C875,C876,C877,C878)</f>
        <v>631</v>
      </c>
      <c r="D868" s="150">
        <f t="shared" si="147"/>
        <v>608</v>
      </c>
      <c r="E868" s="115">
        <f t="shared" si="144"/>
        <v>-23</v>
      </c>
      <c r="F868" s="116">
        <f t="shared" si="145"/>
        <v>-0.0364500792393027</v>
      </c>
      <c r="G868" s="114">
        <f>SUM(G869,G870,G871,G872,G873,G874,G875,G876,G877,G878)</f>
        <v>608</v>
      </c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</row>
    <row r="869" s="95" customFormat="1" ht="15.75" customHeight="1" spans="1:17">
      <c r="A869" s="112">
        <v>2130501</v>
      </c>
      <c r="B869" s="113" t="s">
        <v>58</v>
      </c>
      <c r="C869" s="118">
        <v>51</v>
      </c>
      <c r="D869" s="151">
        <v>56</v>
      </c>
      <c r="E869" s="115">
        <f t="shared" si="144"/>
        <v>5</v>
      </c>
      <c r="F869" s="116">
        <f t="shared" si="145"/>
        <v>0.0980392156862745</v>
      </c>
      <c r="G869" s="118">
        <v>56</v>
      </c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</row>
    <row r="870" s="95" customFormat="1" ht="15.75" customHeight="1" spans="1:17">
      <c r="A870" s="112">
        <v>2130502</v>
      </c>
      <c r="B870" s="113" t="s">
        <v>59</v>
      </c>
      <c r="C870" s="119"/>
      <c r="D870" s="152"/>
      <c r="E870" s="115">
        <f t="shared" si="144"/>
        <v>0</v>
      </c>
      <c r="F870" s="116" t="str">
        <f t="shared" si="145"/>
        <v/>
      </c>
      <c r="G870" s="119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</row>
    <row r="871" s="95" customFormat="1" ht="15.75" customHeight="1" spans="1:17">
      <c r="A871" s="112">
        <v>2130503</v>
      </c>
      <c r="B871" s="113" t="s">
        <v>60</v>
      </c>
      <c r="C871" s="119"/>
      <c r="D871" s="152"/>
      <c r="E871" s="115">
        <f t="shared" si="144"/>
        <v>0</v>
      </c>
      <c r="F871" s="116" t="str">
        <f t="shared" si="145"/>
        <v/>
      </c>
      <c r="G871" s="119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</row>
    <row r="872" s="95" customFormat="1" ht="15.75" customHeight="1" spans="1:17">
      <c r="A872" s="112">
        <v>2130504</v>
      </c>
      <c r="B872" s="113" t="s">
        <v>706</v>
      </c>
      <c r="C872" s="119"/>
      <c r="D872" s="152"/>
      <c r="E872" s="115">
        <f t="shared" si="144"/>
        <v>0</v>
      </c>
      <c r="F872" s="116" t="str">
        <f t="shared" si="145"/>
        <v/>
      </c>
      <c r="G872" s="119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</row>
    <row r="873" s="95" customFormat="1" ht="15.75" customHeight="1" spans="1:17">
      <c r="A873" s="112">
        <v>2130505</v>
      </c>
      <c r="B873" s="113" t="s">
        <v>707</v>
      </c>
      <c r="C873" s="119"/>
      <c r="D873" s="152"/>
      <c r="E873" s="115">
        <f t="shared" si="144"/>
        <v>0</v>
      </c>
      <c r="F873" s="116" t="str">
        <f t="shared" si="145"/>
        <v/>
      </c>
      <c r="G873" s="119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</row>
    <row r="874" s="95" customFormat="1" ht="15.75" customHeight="1" spans="1:17">
      <c r="A874" s="112">
        <v>2130506</v>
      </c>
      <c r="B874" s="113" t="s">
        <v>708</v>
      </c>
      <c r="C874" s="119"/>
      <c r="D874" s="152"/>
      <c r="E874" s="115">
        <f t="shared" si="144"/>
        <v>0</v>
      </c>
      <c r="F874" s="116" t="str">
        <f t="shared" si="145"/>
        <v/>
      </c>
      <c r="G874" s="119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</row>
    <row r="875" s="95" customFormat="1" ht="15.75" customHeight="1" spans="1:17">
      <c r="A875" s="112">
        <v>2130507</v>
      </c>
      <c r="B875" s="113" t="s">
        <v>709</v>
      </c>
      <c r="C875" s="119"/>
      <c r="D875" s="152"/>
      <c r="E875" s="115">
        <f t="shared" si="144"/>
        <v>0</v>
      </c>
      <c r="F875" s="116" t="str">
        <f t="shared" si="145"/>
        <v/>
      </c>
      <c r="G875" s="119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</row>
    <row r="876" s="95" customFormat="1" ht="15.75" customHeight="1" spans="1:17">
      <c r="A876" s="112">
        <v>2130508</v>
      </c>
      <c r="B876" s="113" t="s">
        <v>710</v>
      </c>
      <c r="C876" s="119"/>
      <c r="D876" s="152"/>
      <c r="E876" s="115">
        <f t="shared" si="144"/>
        <v>0</v>
      </c>
      <c r="F876" s="116" t="str">
        <f t="shared" si="145"/>
        <v/>
      </c>
      <c r="G876" s="119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</row>
    <row r="877" s="95" customFormat="1" ht="15.75" customHeight="1" spans="1:17">
      <c r="A877" s="112">
        <v>2130550</v>
      </c>
      <c r="B877" s="113" t="s">
        <v>67</v>
      </c>
      <c r="C877" s="119"/>
      <c r="D877" s="152"/>
      <c r="E877" s="115">
        <f t="shared" si="144"/>
        <v>0</v>
      </c>
      <c r="F877" s="116" t="str">
        <f t="shared" si="145"/>
        <v/>
      </c>
      <c r="G877" s="119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</row>
    <row r="878" s="95" customFormat="1" ht="15.75" customHeight="1" spans="1:17">
      <c r="A878" s="112">
        <v>2130599</v>
      </c>
      <c r="B878" s="113" t="s">
        <v>711</v>
      </c>
      <c r="C878" s="119">
        <v>580</v>
      </c>
      <c r="D878" s="152">
        <v>552</v>
      </c>
      <c r="E878" s="115">
        <f t="shared" si="144"/>
        <v>-28</v>
      </c>
      <c r="F878" s="116">
        <f t="shared" si="145"/>
        <v>-0.0482758620689655</v>
      </c>
      <c r="G878" s="119">
        <v>552</v>
      </c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</row>
    <row r="879" s="95" customFormat="1" ht="15.75" customHeight="1" spans="1:17">
      <c r="A879" s="112">
        <v>21307</v>
      </c>
      <c r="B879" s="113" t="s">
        <v>712</v>
      </c>
      <c r="C879" s="114">
        <f t="shared" ref="C879:G879" si="148">SUM(C880,C881,C882,C883,C884,C885)</f>
        <v>2581</v>
      </c>
      <c r="D879" s="150">
        <f t="shared" si="148"/>
        <v>2486</v>
      </c>
      <c r="E879" s="115">
        <f t="shared" si="144"/>
        <v>-95</v>
      </c>
      <c r="F879" s="116">
        <f t="shared" si="145"/>
        <v>-0.0368074389771406</v>
      </c>
      <c r="G879" s="114">
        <f>SUM(G880,G881,G882,G883,G884,G885)</f>
        <v>2486</v>
      </c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</row>
    <row r="880" s="95" customFormat="1" ht="15.75" customHeight="1" spans="1:17">
      <c r="A880" s="112">
        <v>2130701</v>
      </c>
      <c r="B880" s="113" t="s">
        <v>713</v>
      </c>
      <c r="C880" s="118">
        <v>591</v>
      </c>
      <c r="D880" s="151">
        <v>591</v>
      </c>
      <c r="E880" s="115">
        <f t="shared" si="144"/>
        <v>0</v>
      </c>
      <c r="F880" s="116">
        <f t="shared" si="145"/>
        <v>0</v>
      </c>
      <c r="G880" s="118">
        <v>591</v>
      </c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</row>
    <row r="881" s="95" customFormat="1" ht="15.75" customHeight="1" spans="1:17">
      <c r="A881" s="112">
        <v>2130704</v>
      </c>
      <c r="B881" s="113" t="s">
        <v>714</v>
      </c>
      <c r="C881" s="119"/>
      <c r="D881" s="152"/>
      <c r="E881" s="115">
        <f t="shared" si="144"/>
        <v>0</v>
      </c>
      <c r="F881" s="116" t="str">
        <f t="shared" si="145"/>
        <v/>
      </c>
      <c r="G881" s="119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</row>
    <row r="882" s="95" customFormat="1" ht="15.75" customHeight="1" spans="1:17">
      <c r="A882" s="112">
        <v>2130705</v>
      </c>
      <c r="B882" s="113" t="s">
        <v>715</v>
      </c>
      <c r="C882" s="119">
        <v>1724</v>
      </c>
      <c r="D882" s="152">
        <v>1588</v>
      </c>
      <c r="E882" s="115">
        <f t="shared" si="144"/>
        <v>-136</v>
      </c>
      <c r="F882" s="116">
        <f t="shared" si="145"/>
        <v>-0.0788863109048724</v>
      </c>
      <c r="G882" s="119">
        <v>1588</v>
      </c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</row>
    <row r="883" s="95" customFormat="1" ht="15.75" customHeight="1" spans="1:17">
      <c r="A883" s="112">
        <v>2130706</v>
      </c>
      <c r="B883" s="113" t="s">
        <v>716</v>
      </c>
      <c r="C883" s="119">
        <v>35</v>
      </c>
      <c r="D883" s="152">
        <v>55</v>
      </c>
      <c r="E883" s="115">
        <f t="shared" si="144"/>
        <v>20</v>
      </c>
      <c r="F883" s="116">
        <f t="shared" si="145"/>
        <v>0.571428571428571</v>
      </c>
      <c r="G883" s="119">
        <v>55</v>
      </c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</row>
    <row r="884" s="95" customFormat="1" ht="15.75" customHeight="1" spans="1:17">
      <c r="A884" s="112">
        <v>2130707</v>
      </c>
      <c r="B884" s="113" t="s">
        <v>717</v>
      </c>
      <c r="C884" s="119">
        <v>166</v>
      </c>
      <c r="D884" s="152">
        <v>166</v>
      </c>
      <c r="E884" s="115">
        <f t="shared" si="144"/>
        <v>0</v>
      </c>
      <c r="F884" s="116">
        <f t="shared" si="145"/>
        <v>0</v>
      </c>
      <c r="G884" s="119">
        <v>166</v>
      </c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</row>
    <row r="885" s="95" customFormat="1" ht="15.75" customHeight="1" spans="1:17">
      <c r="A885" s="112">
        <v>2130799</v>
      </c>
      <c r="B885" s="113" t="s">
        <v>718</v>
      </c>
      <c r="C885" s="119">
        <v>65</v>
      </c>
      <c r="D885" s="152">
        <v>86</v>
      </c>
      <c r="E885" s="115">
        <f t="shared" si="144"/>
        <v>21</v>
      </c>
      <c r="F885" s="116">
        <f t="shared" si="145"/>
        <v>0.323076923076923</v>
      </c>
      <c r="G885" s="119">
        <v>86</v>
      </c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</row>
    <row r="886" s="95" customFormat="1" ht="15.75" customHeight="1" spans="1:17">
      <c r="A886" s="112">
        <v>21308</v>
      </c>
      <c r="B886" s="113" t="s">
        <v>719</v>
      </c>
      <c r="C886" s="114">
        <f t="shared" ref="C886:G886" si="149">SUM(C887,C888,C889,C890,C891)</f>
        <v>104</v>
      </c>
      <c r="D886" s="150">
        <f t="shared" si="149"/>
        <v>101</v>
      </c>
      <c r="E886" s="115">
        <f t="shared" si="144"/>
        <v>-3</v>
      </c>
      <c r="F886" s="116">
        <f t="shared" si="145"/>
        <v>-0.0288461538461538</v>
      </c>
      <c r="G886" s="114">
        <f>SUM(G887,G888,G889,G890,G891)</f>
        <v>101</v>
      </c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</row>
    <row r="887" s="95" customFormat="1" ht="15.75" customHeight="1" spans="1:17">
      <c r="A887" s="112">
        <v>2130801</v>
      </c>
      <c r="B887" s="113" t="s">
        <v>720</v>
      </c>
      <c r="C887" s="118"/>
      <c r="D887" s="151"/>
      <c r="E887" s="115">
        <f t="shared" si="144"/>
        <v>0</v>
      </c>
      <c r="F887" s="116" t="str">
        <f t="shared" si="145"/>
        <v/>
      </c>
      <c r="G887" s="118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</row>
    <row r="888" s="95" customFormat="1" ht="15.75" customHeight="1" spans="1:17">
      <c r="A888" s="112">
        <v>2130803</v>
      </c>
      <c r="B888" s="113" t="s">
        <v>721</v>
      </c>
      <c r="C888" s="119"/>
      <c r="D888" s="152"/>
      <c r="E888" s="115">
        <f t="shared" si="144"/>
        <v>0</v>
      </c>
      <c r="F888" s="116" t="str">
        <f t="shared" si="145"/>
        <v/>
      </c>
      <c r="G888" s="119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</row>
    <row r="889" s="95" customFormat="1" ht="15.75" customHeight="1" spans="1:17">
      <c r="A889" s="112">
        <v>2130804</v>
      </c>
      <c r="B889" s="113" t="s">
        <v>722</v>
      </c>
      <c r="C889" s="119">
        <v>104</v>
      </c>
      <c r="D889" s="152">
        <v>101</v>
      </c>
      <c r="E889" s="115">
        <f t="shared" si="144"/>
        <v>-3</v>
      </c>
      <c r="F889" s="116">
        <f t="shared" si="145"/>
        <v>-0.0288461538461538</v>
      </c>
      <c r="G889" s="119">
        <v>101</v>
      </c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</row>
    <row r="890" s="95" customFormat="1" ht="15.75" customHeight="1" spans="1:17">
      <c r="A890" s="112">
        <v>2130805</v>
      </c>
      <c r="B890" s="113" t="s">
        <v>723</v>
      </c>
      <c r="C890" s="119"/>
      <c r="D890" s="152"/>
      <c r="E890" s="115">
        <f t="shared" si="144"/>
        <v>0</v>
      </c>
      <c r="F890" s="116" t="str">
        <f t="shared" si="145"/>
        <v/>
      </c>
      <c r="G890" s="119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</row>
    <row r="891" s="95" customFormat="1" ht="15.75" customHeight="1" spans="1:17">
      <c r="A891" s="112">
        <v>2130899</v>
      </c>
      <c r="B891" s="113" t="s">
        <v>724</v>
      </c>
      <c r="C891" s="119"/>
      <c r="D891" s="152"/>
      <c r="E891" s="115">
        <f t="shared" si="144"/>
        <v>0</v>
      </c>
      <c r="F891" s="116" t="str">
        <f t="shared" si="145"/>
        <v/>
      </c>
      <c r="G891" s="119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</row>
    <row r="892" s="95" customFormat="1" ht="15.75" customHeight="1" spans="1:17">
      <c r="A892" s="112">
        <v>21309</v>
      </c>
      <c r="B892" s="113" t="s">
        <v>725</v>
      </c>
      <c r="C892" s="114">
        <f t="shared" ref="C892:G892" si="150">SUM(C893,C894)</f>
        <v>0</v>
      </c>
      <c r="D892" s="150">
        <f t="shared" si="150"/>
        <v>0</v>
      </c>
      <c r="E892" s="115">
        <f t="shared" si="144"/>
        <v>0</v>
      </c>
      <c r="F892" s="116" t="str">
        <f t="shared" si="145"/>
        <v/>
      </c>
      <c r="G892" s="114">
        <f>SUM(G893,G894)</f>
        <v>0</v>
      </c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</row>
    <row r="893" s="95" customFormat="1" ht="15.75" customHeight="1" spans="1:17">
      <c r="A893" s="112">
        <v>2130901</v>
      </c>
      <c r="B893" s="113" t="s">
        <v>726</v>
      </c>
      <c r="C893" s="118"/>
      <c r="D893" s="151"/>
      <c r="E893" s="115">
        <f t="shared" si="144"/>
        <v>0</v>
      </c>
      <c r="F893" s="116" t="str">
        <f t="shared" si="145"/>
        <v/>
      </c>
      <c r="G893" s="118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</row>
    <row r="894" s="95" customFormat="1" ht="15.75" customHeight="1" spans="1:17">
      <c r="A894" s="112">
        <v>2130999</v>
      </c>
      <c r="B894" s="113" t="s">
        <v>727</v>
      </c>
      <c r="C894" s="118"/>
      <c r="D894" s="151"/>
      <c r="E894" s="115">
        <f t="shared" si="144"/>
        <v>0</v>
      </c>
      <c r="F894" s="116" t="str">
        <f t="shared" si="145"/>
        <v/>
      </c>
      <c r="G894" s="118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</row>
    <row r="895" s="95" customFormat="1" ht="15.75" customHeight="1" spans="1:17">
      <c r="A895" s="112">
        <v>21399</v>
      </c>
      <c r="B895" s="113" t="s">
        <v>728</v>
      </c>
      <c r="C895" s="114">
        <f t="shared" ref="C895:G895" si="151">SUM(C896,C897)</f>
        <v>0</v>
      </c>
      <c r="D895" s="150">
        <f t="shared" si="151"/>
        <v>0</v>
      </c>
      <c r="E895" s="115">
        <f t="shared" si="144"/>
        <v>0</v>
      </c>
      <c r="F895" s="116" t="str">
        <f t="shared" si="145"/>
        <v/>
      </c>
      <c r="G895" s="114">
        <f>SUM(G896,G897)</f>
        <v>0</v>
      </c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</row>
    <row r="896" s="95" customFormat="1" ht="15.75" customHeight="1" spans="1:17">
      <c r="A896" s="112">
        <v>2139901</v>
      </c>
      <c r="B896" s="113" t="s">
        <v>729</v>
      </c>
      <c r="C896" s="118"/>
      <c r="D896" s="151"/>
      <c r="E896" s="115">
        <f t="shared" si="144"/>
        <v>0</v>
      </c>
      <c r="F896" s="116" t="str">
        <f t="shared" si="145"/>
        <v/>
      </c>
      <c r="G896" s="118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</row>
    <row r="897" s="95" customFormat="1" ht="15.75" customHeight="1" spans="1:17">
      <c r="A897" s="112">
        <v>2139999</v>
      </c>
      <c r="B897" s="113" t="s">
        <v>730</v>
      </c>
      <c r="C897" s="118"/>
      <c r="D897" s="151"/>
      <c r="E897" s="115">
        <f t="shared" si="144"/>
        <v>0</v>
      </c>
      <c r="F897" s="116" t="str">
        <f t="shared" si="145"/>
        <v/>
      </c>
      <c r="G897" s="118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</row>
    <row r="898" s="95" customFormat="1" ht="15.75" customHeight="1" spans="1:17">
      <c r="A898" s="112">
        <v>214</v>
      </c>
      <c r="B898" s="113" t="s">
        <v>731</v>
      </c>
      <c r="C898" s="114">
        <f t="shared" ref="C898:G898" si="152">SUM(C899,C921,C931,C941,C948,C953)</f>
        <v>565</v>
      </c>
      <c r="D898" s="150">
        <f t="shared" si="152"/>
        <v>573</v>
      </c>
      <c r="E898" s="115">
        <f t="shared" si="144"/>
        <v>8</v>
      </c>
      <c r="F898" s="116">
        <f t="shared" si="145"/>
        <v>0.0141592920353982</v>
      </c>
      <c r="G898" s="114">
        <f>SUM(G899,G921,G931,G941,G948,G953)</f>
        <v>573</v>
      </c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</row>
    <row r="899" s="95" customFormat="1" ht="15.75" customHeight="1" spans="1:17">
      <c r="A899" s="112">
        <v>21401</v>
      </c>
      <c r="B899" s="113" t="s">
        <v>732</v>
      </c>
      <c r="C899" s="114">
        <f t="shared" ref="C899:G899" si="153">SUM(C900,C901,C902,C903,C904,C905,C906,C907,C908,C909,C910,C911,C912,C913,C914,C915,C916,C917,C918,C919,C920)</f>
        <v>565</v>
      </c>
      <c r="D899" s="150">
        <f t="shared" si="153"/>
        <v>573</v>
      </c>
      <c r="E899" s="115">
        <f t="shared" si="144"/>
        <v>8</v>
      </c>
      <c r="F899" s="116">
        <f t="shared" si="145"/>
        <v>0.0141592920353982</v>
      </c>
      <c r="G899" s="114">
        <f>SUM(G900,G901,G902,G903,G904,G905,G906,G907,G908,G909,G910,G911,G912,G913,G914,G915,G916,G917,G918,G919,G920)</f>
        <v>573</v>
      </c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</row>
    <row r="900" s="95" customFormat="1" ht="15.75" customHeight="1" spans="1:17">
      <c r="A900" s="112">
        <v>2140101</v>
      </c>
      <c r="B900" s="113" t="s">
        <v>58</v>
      </c>
      <c r="C900" s="118">
        <v>108</v>
      </c>
      <c r="D900" s="151">
        <v>132</v>
      </c>
      <c r="E900" s="115">
        <f t="shared" si="144"/>
        <v>24</v>
      </c>
      <c r="F900" s="116">
        <f t="shared" si="145"/>
        <v>0.222222222222222</v>
      </c>
      <c r="G900" s="118">
        <v>132</v>
      </c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</row>
    <row r="901" s="95" customFormat="1" ht="15.75" customHeight="1" spans="1:17">
      <c r="A901" s="112">
        <v>2140102</v>
      </c>
      <c r="B901" s="113" t="s">
        <v>59</v>
      </c>
      <c r="C901" s="119">
        <v>20</v>
      </c>
      <c r="D901" s="152">
        <v>20</v>
      </c>
      <c r="E901" s="115">
        <f t="shared" si="144"/>
        <v>0</v>
      </c>
      <c r="F901" s="116">
        <f t="shared" si="145"/>
        <v>0</v>
      </c>
      <c r="G901" s="119">
        <v>20</v>
      </c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</row>
    <row r="902" s="95" customFormat="1" ht="15.75" customHeight="1" spans="1:17">
      <c r="A902" s="112">
        <v>2140103</v>
      </c>
      <c r="B902" s="113" t="s">
        <v>60</v>
      </c>
      <c r="C902" s="119"/>
      <c r="D902" s="152"/>
      <c r="E902" s="115">
        <f t="shared" si="144"/>
        <v>0</v>
      </c>
      <c r="F902" s="116" t="str">
        <f t="shared" si="145"/>
        <v/>
      </c>
      <c r="G902" s="119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</row>
    <row r="903" s="95" customFormat="1" ht="15.75" customHeight="1" spans="1:17">
      <c r="A903" s="112">
        <v>2140104</v>
      </c>
      <c r="B903" s="113" t="s">
        <v>733</v>
      </c>
      <c r="C903" s="119"/>
      <c r="D903" s="152"/>
      <c r="E903" s="115">
        <f t="shared" ref="E903:E966" si="154">D903-C903</f>
        <v>0</v>
      </c>
      <c r="F903" s="116" t="str">
        <f t="shared" ref="F903:F966" si="155">IFERROR(E903/C903,"")</f>
        <v/>
      </c>
      <c r="G903" s="119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</row>
    <row r="904" s="95" customFormat="1" ht="15.75" customHeight="1" spans="1:17">
      <c r="A904" s="112">
        <v>2140106</v>
      </c>
      <c r="B904" s="113" t="s">
        <v>734</v>
      </c>
      <c r="C904" s="119">
        <v>20</v>
      </c>
      <c r="D904" s="152">
        <v>20</v>
      </c>
      <c r="E904" s="115">
        <f t="shared" si="154"/>
        <v>0</v>
      </c>
      <c r="F904" s="116">
        <f t="shared" si="155"/>
        <v>0</v>
      </c>
      <c r="G904" s="119">
        <v>20</v>
      </c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</row>
    <row r="905" s="95" customFormat="1" ht="15.75" customHeight="1" spans="1:17">
      <c r="A905" s="112">
        <v>2140109</v>
      </c>
      <c r="B905" s="113" t="s">
        <v>735</v>
      </c>
      <c r="C905" s="119"/>
      <c r="D905" s="152"/>
      <c r="E905" s="115">
        <f t="shared" si="154"/>
        <v>0</v>
      </c>
      <c r="F905" s="116" t="str">
        <f t="shared" si="155"/>
        <v/>
      </c>
      <c r="G905" s="119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</row>
    <row r="906" s="95" customFormat="1" ht="15.75" customHeight="1" spans="1:17">
      <c r="A906" s="112">
        <v>2140110</v>
      </c>
      <c r="B906" s="113" t="s">
        <v>736</v>
      </c>
      <c r="C906" s="119"/>
      <c r="D906" s="152"/>
      <c r="E906" s="115">
        <f t="shared" si="154"/>
        <v>0</v>
      </c>
      <c r="F906" s="116" t="str">
        <f t="shared" si="155"/>
        <v/>
      </c>
      <c r="G906" s="119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</row>
    <row r="907" s="95" customFormat="1" ht="15.75" customHeight="1" spans="1:17">
      <c r="A907" s="112">
        <v>2140111</v>
      </c>
      <c r="B907" s="113" t="s">
        <v>737</v>
      </c>
      <c r="C907" s="119"/>
      <c r="D907" s="152"/>
      <c r="E907" s="115">
        <f t="shared" si="154"/>
        <v>0</v>
      </c>
      <c r="F907" s="116" t="str">
        <f t="shared" si="155"/>
        <v/>
      </c>
      <c r="G907" s="119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</row>
    <row r="908" s="95" customFormat="1" ht="15.75" customHeight="1" spans="1:17">
      <c r="A908" s="112">
        <v>2140112</v>
      </c>
      <c r="B908" s="113" t="s">
        <v>738</v>
      </c>
      <c r="C908" s="119">
        <v>197</v>
      </c>
      <c r="D908" s="152">
        <v>179</v>
      </c>
      <c r="E908" s="115">
        <f t="shared" si="154"/>
        <v>-18</v>
      </c>
      <c r="F908" s="116">
        <f t="shared" si="155"/>
        <v>-0.0913705583756345</v>
      </c>
      <c r="G908" s="119">
        <v>179</v>
      </c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</row>
    <row r="909" s="95" customFormat="1" ht="15.75" customHeight="1" spans="1:17">
      <c r="A909" s="112">
        <v>2140114</v>
      </c>
      <c r="B909" s="113" t="s">
        <v>739</v>
      </c>
      <c r="C909" s="119"/>
      <c r="D909" s="152"/>
      <c r="E909" s="115">
        <f t="shared" si="154"/>
        <v>0</v>
      </c>
      <c r="F909" s="116" t="str">
        <f t="shared" si="155"/>
        <v/>
      </c>
      <c r="G909" s="119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</row>
    <row r="910" s="95" customFormat="1" ht="15.75" customHeight="1" spans="1:17">
      <c r="A910" s="112">
        <v>2140122</v>
      </c>
      <c r="B910" s="113" t="s">
        <v>740</v>
      </c>
      <c r="C910" s="119"/>
      <c r="D910" s="152"/>
      <c r="E910" s="115">
        <f t="shared" si="154"/>
        <v>0</v>
      </c>
      <c r="F910" s="116" t="str">
        <f t="shared" si="155"/>
        <v/>
      </c>
      <c r="G910" s="119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</row>
    <row r="911" s="95" customFormat="1" ht="15.75" customHeight="1" spans="1:17">
      <c r="A911" s="112">
        <v>2140123</v>
      </c>
      <c r="B911" s="113" t="s">
        <v>741</v>
      </c>
      <c r="C911" s="119"/>
      <c r="D911" s="152"/>
      <c r="E911" s="115">
        <f t="shared" si="154"/>
        <v>0</v>
      </c>
      <c r="F911" s="116" t="str">
        <f t="shared" si="155"/>
        <v/>
      </c>
      <c r="G911" s="119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</row>
    <row r="912" s="95" customFormat="1" ht="15.75" customHeight="1" spans="1:17">
      <c r="A912" s="112">
        <v>2140127</v>
      </c>
      <c r="B912" s="113" t="s">
        <v>742</v>
      </c>
      <c r="C912" s="119"/>
      <c r="D912" s="152"/>
      <c r="E912" s="115">
        <f t="shared" si="154"/>
        <v>0</v>
      </c>
      <c r="F912" s="116" t="str">
        <f t="shared" si="155"/>
        <v/>
      </c>
      <c r="G912" s="119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</row>
    <row r="913" s="95" customFormat="1" ht="15.75" customHeight="1" spans="1:17">
      <c r="A913" s="112">
        <v>2140128</v>
      </c>
      <c r="B913" s="113" t="s">
        <v>743</v>
      </c>
      <c r="C913" s="119"/>
      <c r="D913" s="152"/>
      <c r="E913" s="115">
        <f t="shared" si="154"/>
        <v>0</v>
      </c>
      <c r="F913" s="116" t="str">
        <f t="shared" si="155"/>
        <v/>
      </c>
      <c r="G913" s="119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</row>
    <row r="914" s="95" customFormat="1" ht="15.75" customHeight="1" spans="1:17">
      <c r="A914" s="112">
        <v>2140129</v>
      </c>
      <c r="B914" s="113" t="s">
        <v>744</v>
      </c>
      <c r="C914" s="119"/>
      <c r="D914" s="152"/>
      <c r="E914" s="115">
        <f t="shared" si="154"/>
        <v>0</v>
      </c>
      <c r="F914" s="116" t="str">
        <f t="shared" si="155"/>
        <v/>
      </c>
      <c r="G914" s="119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</row>
    <row r="915" s="95" customFormat="1" ht="15.75" customHeight="1" spans="1:17">
      <c r="A915" s="112">
        <v>2140130</v>
      </c>
      <c r="B915" s="113" t="s">
        <v>745</v>
      </c>
      <c r="C915" s="119"/>
      <c r="D915" s="152"/>
      <c r="E915" s="115">
        <f t="shared" si="154"/>
        <v>0</v>
      </c>
      <c r="F915" s="116" t="str">
        <f t="shared" si="155"/>
        <v/>
      </c>
      <c r="G915" s="119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</row>
    <row r="916" s="95" customFormat="1" ht="15.75" customHeight="1" spans="1:17">
      <c r="A916" s="112">
        <v>2140131</v>
      </c>
      <c r="B916" s="113" t="s">
        <v>746</v>
      </c>
      <c r="C916" s="119"/>
      <c r="D916" s="152"/>
      <c r="E916" s="115">
        <f t="shared" si="154"/>
        <v>0</v>
      </c>
      <c r="F916" s="116" t="str">
        <f t="shared" si="155"/>
        <v/>
      </c>
      <c r="G916" s="119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</row>
    <row r="917" s="95" customFormat="1" ht="15.75" customHeight="1" spans="1:17">
      <c r="A917" s="112">
        <v>2140133</v>
      </c>
      <c r="B917" s="113" t="s">
        <v>747</v>
      </c>
      <c r="C917" s="119"/>
      <c r="D917" s="152"/>
      <c r="E917" s="115">
        <f t="shared" si="154"/>
        <v>0</v>
      </c>
      <c r="F917" s="116" t="str">
        <f t="shared" si="155"/>
        <v/>
      </c>
      <c r="G917" s="119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</row>
    <row r="918" s="95" customFormat="1" ht="15.75" customHeight="1" spans="1:17">
      <c r="A918" s="112">
        <v>2140136</v>
      </c>
      <c r="B918" s="113" t="s">
        <v>748</v>
      </c>
      <c r="C918" s="119"/>
      <c r="D918" s="152"/>
      <c r="E918" s="115">
        <f t="shared" si="154"/>
        <v>0</v>
      </c>
      <c r="F918" s="116" t="str">
        <f t="shared" si="155"/>
        <v/>
      </c>
      <c r="G918" s="119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</row>
    <row r="919" s="95" customFormat="1" ht="15.75" customHeight="1" spans="1:17">
      <c r="A919" s="112">
        <v>2140138</v>
      </c>
      <c r="B919" s="113" t="s">
        <v>749</v>
      </c>
      <c r="C919" s="119"/>
      <c r="D919" s="152"/>
      <c r="E919" s="115">
        <f t="shared" si="154"/>
        <v>0</v>
      </c>
      <c r="F919" s="116" t="str">
        <f t="shared" si="155"/>
        <v/>
      </c>
      <c r="G919" s="119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</row>
    <row r="920" s="95" customFormat="1" ht="15.75" customHeight="1" spans="1:17">
      <c r="A920" s="112">
        <v>2140199</v>
      </c>
      <c r="B920" s="113" t="s">
        <v>750</v>
      </c>
      <c r="C920" s="119">
        <v>220</v>
      </c>
      <c r="D920" s="152">
        <v>222</v>
      </c>
      <c r="E920" s="115">
        <f t="shared" si="154"/>
        <v>2</v>
      </c>
      <c r="F920" s="116">
        <f t="shared" si="155"/>
        <v>0.00909090909090909</v>
      </c>
      <c r="G920" s="119">
        <v>222</v>
      </c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</row>
    <row r="921" s="95" customFormat="1" ht="15.75" customHeight="1" spans="1:17">
      <c r="A921" s="112">
        <v>21402</v>
      </c>
      <c r="B921" s="113" t="s">
        <v>751</v>
      </c>
      <c r="C921" s="114">
        <f t="shared" ref="C921:G921" si="156">SUM(C922,C923,C924,C925,C926,C927,C928,C929,C930)</f>
        <v>0</v>
      </c>
      <c r="D921" s="150">
        <f t="shared" si="156"/>
        <v>0</v>
      </c>
      <c r="E921" s="115">
        <f t="shared" si="154"/>
        <v>0</v>
      </c>
      <c r="F921" s="116" t="str">
        <f t="shared" si="155"/>
        <v/>
      </c>
      <c r="G921" s="114">
        <f>SUM(G922,G923,G924,G925,G926,G927,G928,G929,G930)</f>
        <v>0</v>
      </c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</row>
    <row r="922" s="95" customFormat="1" ht="15.75" customHeight="1" spans="1:17">
      <c r="A922" s="112">
        <v>2140201</v>
      </c>
      <c r="B922" s="113" t="s">
        <v>58</v>
      </c>
      <c r="C922" s="118"/>
      <c r="D922" s="151"/>
      <c r="E922" s="115">
        <f t="shared" si="154"/>
        <v>0</v>
      </c>
      <c r="F922" s="116" t="str">
        <f t="shared" si="155"/>
        <v/>
      </c>
      <c r="G922" s="118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</row>
    <row r="923" s="95" customFormat="1" ht="15.75" customHeight="1" spans="1:17">
      <c r="A923" s="112">
        <v>2140202</v>
      </c>
      <c r="B923" s="113" t="s">
        <v>59</v>
      </c>
      <c r="C923" s="118"/>
      <c r="D923" s="152"/>
      <c r="E923" s="115">
        <f t="shared" si="154"/>
        <v>0</v>
      </c>
      <c r="F923" s="116" t="str">
        <f t="shared" si="155"/>
        <v/>
      </c>
      <c r="G923" s="119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</row>
    <row r="924" s="95" customFormat="1" ht="15.75" customHeight="1" spans="1:17">
      <c r="A924" s="112">
        <v>2140203</v>
      </c>
      <c r="B924" s="113" t="s">
        <v>60</v>
      </c>
      <c r="C924" s="118"/>
      <c r="D924" s="152"/>
      <c r="E924" s="115">
        <f t="shared" si="154"/>
        <v>0</v>
      </c>
      <c r="F924" s="116" t="str">
        <f t="shared" si="155"/>
        <v/>
      </c>
      <c r="G924" s="119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</row>
    <row r="925" s="95" customFormat="1" ht="15.75" customHeight="1" spans="1:17">
      <c r="A925" s="112">
        <v>2140204</v>
      </c>
      <c r="B925" s="113" t="s">
        <v>752</v>
      </c>
      <c r="C925" s="118"/>
      <c r="D925" s="152"/>
      <c r="E925" s="115">
        <f t="shared" si="154"/>
        <v>0</v>
      </c>
      <c r="F925" s="116" t="str">
        <f t="shared" si="155"/>
        <v/>
      </c>
      <c r="G925" s="119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</row>
    <row r="926" s="95" customFormat="1" ht="15.75" customHeight="1" spans="1:17">
      <c r="A926" s="112">
        <v>2140205</v>
      </c>
      <c r="B926" s="113" t="s">
        <v>753</v>
      </c>
      <c r="C926" s="118"/>
      <c r="D926" s="152"/>
      <c r="E926" s="115">
        <f t="shared" si="154"/>
        <v>0</v>
      </c>
      <c r="F926" s="116" t="str">
        <f t="shared" si="155"/>
        <v/>
      </c>
      <c r="G926" s="119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</row>
    <row r="927" s="95" customFormat="1" ht="15.75" customHeight="1" spans="1:17">
      <c r="A927" s="112">
        <v>2140206</v>
      </c>
      <c r="B927" s="113" t="s">
        <v>754</v>
      </c>
      <c r="C927" s="118"/>
      <c r="D927" s="152"/>
      <c r="E927" s="115">
        <f t="shared" si="154"/>
        <v>0</v>
      </c>
      <c r="F927" s="116" t="str">
        <f t="shared" si="155"/>
        <v/>
      </c>
      <c r="G927" s="119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</row>
    <row r="928" s="95" customFormat="1" ht="15.75" customHeight="1" spans="1:17">
      <c r="A928" s="112">
        <v>2140207</v>
      </c>
      <c r="B928" s="113" t="s">
        <v>755</v>
      </c>
      <c r="C928" s="118"/>
      <c r="D928" s="152"/>
      <c r="E928" s="115">
        <f t="shared" si="154"/>
        <v>0</v>
      </c>
      <c r="F928" s="116" t="str">
        <f t="shared" si="155"/>
        <v/>
      </c>
      <c r="G928" s="119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</row>
    <row r="929" s="95" customFormat="1" ht="15.75" customHeight="1" spans="1:17">
      <c r="A929" s="112">
        <v>2140208</v>
      </c>
      <c r="B929" s="113" t="s">
        <v>756</v>
      </c>
      <c r="C929" s="118"/>
      <c r="D929" s="152"/>
      <c r="E929" s="115">
        <f t="shared" si="154"/>
        <v>0</v>
      </c>
      <c r="F929" s="116" t="str">
        <f t="shared" si="155"/>
        <v/>
      </c>
      <c r="G929" s="119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</row>
    <row r="930" s="95" customFormat="1" ht="15.75" customHeight="1" spans="1:17">
      <c r="A930" s="112">
        <v>2140299</v>
      </c>
      <c r="B930" s="113" t="s">
        <v>757</v>
      </c>
      <c r="C930" s="118"/>
      <c r="D930" s="152"/>
      <c r="E930" s="115">
        <f t="shared" si="154"/>
        <v>0</v>
      </c>
      <c r="F930" s="116" t="str">
        <f t="shared" si="155"/>
        <v/>
      </c>
      <c r="G930" s="119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</row>
    <row r="931" s="95" customFormat="1" ht="15.75" customHeight="1" spans="1:17">
      <c r="A931" s="112">
        <v>21403</v>
      </c>
      <c r="B931" s="113" t="s">
        <v>758</v>
      </c>
      <c r="C931" s="114">
        <f t="shared" ref="C931:G931" si="157">SUM(C932,C933,C934,C935,C936,C937,C938,C939,C940)</f>
        <v>0</v>
      </c>
      <c r="D931" s="150">
        <f t="shared" si="157"/>
        <v>0</v>
      </c>
      <c r="E931" s="115">
        <f t="shared" si="154"/>
        <v>0</v>
      </c>
      <c r="F931" s="116" t="str">
        <f t="shared" si="155"/>
        <v/>
      </c>
      <c r="G931" s="114">
        <f>SUM(G932,G933,G934,G935,G936,G937,G938,G939,G940)</f>
        <v>0</v>
      </c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</row>
    <row r="932" s="95" customFormat="1" ht="15.75" customHeight="1" spans="1:17">
      <c r="A932" s="112">
        <v>2140301</v>
      </c>
      <c r="B932" s="113" t="s">
        <v>58</v>
      </c>
      <c r="C932" s="118"/>
      <c r="D932" s="151"/>
      <c r="E932" s="115">
        <f t="shared" si="154"/>
        <v>0</v>
      </c>
      <c r="F932" s="116" t="str">
        <f t="shared" si="155"/>
        <v/>
      </c>
      <c r="G932" s="118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</row>
    <row r="933" s="95" customFormat="1" ht="15.75" customHeight="1" spans="1:17">
      <c r="A933" s="112">
        <v>2140302</v>
      </c>
      <c r="B933" s="113" t="s">
        <v>59</v>
      </c>
      <c r="C933" s="118"/>
      <c r="D933" s="152"/>
      <c r="E933" s="115">
        <f t="shared" si="154"/>
        <v>0</v>
      </c>
      <c r="F933" s="116" t="str">
        <f t="shared" si="155"/>
        <v/>
      </c>
      <c r="G933" s="119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</row>
    <row r="934" s="95" customFormat="1" ht="15.75" customHeight="1" spans="1:17">
      <c r="A934" s="112">
        <v>2140303</v>
      </c>
      <c r="B934" s="113" t="s">
        <v>60</v>
      </c>
      <c r="C934" s="118"/>
      <c r="D934" s="152"/>
      <c r="E934" s="115">
        <f t="shared" si="154"/>
        <v>0</v>
      </c>
      <c r="F934" s="116" t="str">
        <f t="shared" si="155"/>
        <v/>
      </c>
      <c r="G934" s="119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</row>
    <row r="935" s="95" customFormat="1" ht="15.75" customHeight="1" spans="1:17">
      <c r="A935" s="112">
        <v>2140304</v>
      </c>
      <c r="B935" s="113" t="s">
        <v>759</v>
      </c>
      <c r="C935" s="118"/>
      <c r="D935" s="152"/>
      <c r="E935" s="115">
        <f t="shared" si="154"/>
        <v>0</v>
      </c>
      <c r="F935" s="116" t="str">
        <f t="shared" si="155"/>
        <v/>
      </c>
      <c r="G935" s="119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</row>
    <row r="936" s="95" customFormat="1" ht="15.75" customHeight="1" spans="1:17">
      <c r="A936" s="112">
        <v>2140305</v>
      </c>
      <c r="B936" s="113" t="s">
        <v>760</v>
      </c>
      <c r="C936" s="118"/>
      <c r="D936" s="152"/>
      <c r="E936" s="115">
        <f t="shared" si="154"/>
        <v>0</v>
      </c>
      <c r="F936" s="116" t="str">
        <f t="shared" si="155"/>
        <v/>
      </c>
      <c r="G936" s="119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</row>
    <row r="937" s="95" customFormat="1" ht="15.75" customHeight="1" spans="1:17">
      <c r="A937" s="112">
        <v>2140306</v>
      </c>
      <c r="B937" s="113" t="s">
        <v>761</v>
      </c>
      <c r="C937" s="118"/>
      <c r="D937" s="152"/>
      <c r="E937" s="115">
        <f t="shared" si="154"/>
        <v>0</v>
      </c>
      <c r="F937" s="116" t="str">
        <f t="shared" si="155"/>
        <v/>
      </c>
      <c r="G937" s="119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</row>
    <row r="938" s="95" customFormat="1" ht="15.75" customHeight="1" spans="1:17">
      <c r="A938" s="112">
        <v>2140307</v>
      </c>
      <c r="B938" s="113" t="s">
        <v>762</v>
      </c>
      <c r="C938" s="118"/>
      <c r="D938" s="152"/>
      <c r="E938" s="115">
        <f t="shared" si="154"/>
        <v>0</v>
      </c>
      <c r="F938" s="116" t="str">
        <f t="shared" si="155"/>
        <v/>
      </c>
      <c r="G938" s="119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</row>
    <row r="939" s="95" customFormat="1" ht="15.75" customHeight="1" spans="1:17">
      <c r="A939" s="112">
        <v>2140308</v>
      </c>
      <c r="B939" s="113" t="s">
        <v>763</v>
      </c>
      <c r="C939" s="118"/>
      <c r="D939" s="152"/>
      <c r="E939" s="115">
        <f t="shared" si="154"/>
        <v>0</v>
      </c>
      <c r="F939" s="116" t="str">
        <f t="shared" si="155"/>
        <v/>
      </c>
      <c r="G939" s="119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</row>
    <row r="940" s="95" customFormat="1" ht="15.75" customHeight="1" spans="1:17">
      <c r="A940" s="112">
        <v>2140399</v>
      </c>
      <c r="B940" s="113" t="s">
        <v>764</v>
      </c>
      <c r="C940" s="118"/>
      <c r="D940" s="152"/>
      <c r="E940" s="115">
        <f t="shared" si="154"/>
        <v>0</v>
      </c>
      <c r="F940" s="116" t="str">
        <f t="shared" si="155"/>
        <v/>
      </c>
      <c r="G940" s="119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</row>
    <row r="941" s="95" customFormat="1" ht="15.75" customHeight="1" spans="1:17">
      <c r="A941" s="112">
        <v>21405</v>
      </c>
      <c r="B941" s="113" t="s">
        <v>765</v>
      </c>
      <c r="C941" s="114">
        <f t="shared" ref="C941:G941" si="158">SUM(C942,C943,C944,C945,C946,C947)</f>
        <v>0</v>
      </c>
      <c r="D941" s="150">
        <f t="shared" si="158"/>
        <v>0</v>
      </c>
      <c r="E941" s="115">
        <f t="shared" si="154"/>
        <v>0</v>
      </c>
      <c r="F941" s="116" t="str">
        <f t="shared" si="155"/>
        <v/>
      </c>
      <c r="G941" s="114">
        <f>SUM(G942,G943,G944,G945,G946,G947)</f>
        <v>0</v>
      </c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</row>
    <row r="942" s="95" customFormat="1" ht="15.75" customHeight="1" spans="1:17">
      <c r="A942" s="112">
        <v>2140501</v>
      </c>
      <c r="B942" s="113" t="s">
        <v>58</v>
      </c>
      <c r="C942" s="118"/>
      <c r="D942" s="151"/>
      <c r="E942" s="115">
        <f t="shared" si="154"/>
        <v>0</v>
      </c>
      <c r="F942" s="116" t="str">
        <f t="shared" si="155"/>
        <v/>
      </c>
      <c r="G942" s="118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</row>
    <row r="943" s="95" customFormat="1" ht="15.75" customHeight="1" spans="1:17">
      <c r="A943" s="112">
        <v>2140502</v>
      </c>
      <c r="B943" s="113" t="s">
        <v>59</v>
      </c>
      <c r="C943" s="118"/>
      <c r="D943" s="152"/>
      <c r="E943" s="115">
        <f t="shared" si="154"/>
        <v>0</v>
      </c>
      <c r="F943" s="116" t="str">
        <f t="shared" si="155"/>
        <v/>
      </c>
      <c r="G943" s="119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</row>
    <row r="944" s="95" customFormat="1" ht="15.75" customHeight="1" spans="1:17">
      <c r="A944" s="112">
        <v>2140503</v>
      </c>
      <c r="B944" s="113" t="s">
        <v>60</v>
      </c>
      <c r="C944" s="118"/>
      <c r="D944" s="152"/>
      <c r="E944" s="115">
        <f t="shared" si="154"/>
        <v>0</v>
      </c>
      <c r="F944" s="116" t="str">
        <f t="shared" si="155"/>
        <v/>
      </c>
      <c r="G944" s="119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</row>
    <row r="945" s="95" customFormat="1" ht="15.75" customHeight="1" spans="1:17">
      <c r="A945" s="112">
        <v>2140504</v>
      </c>
      <c r="B945" s="113" t="s">
        <v>756</v>
      </c>
      <c r="C945" s="118"/>
      <c r="D945" s="152"/>
      <c r="E945" s="115">
        <f t="shared" si="154"/>
        <v>0</v>
      </c>
      <c r="F945" s="116" t="str">
        <f t="shared" si="155"/>
        <v/>
      </c>
      <c r="G945" s="119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</row>
    <row r="946" s="95" customFormat="1" ht="15.75" customHeight="1" spans="1:17">
      <c r="A946" s="112">
        <v>2140505</v>
      </c>
      <c r="B946" s="113" t="s">
        <v>766</v>
      </c>
      <c r="C946" s="118"/>
      <c r="D946" s="152"/>
      <c r="E946" s="115">
        <f t="shared" si="154"/>
        <v>0</v>
      </c>
      <c r="F946" s="116" t="str">
        <f t="shared" si="155"/>
        <v/>
      </c>
      <c r="G946" s="119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</row>
    <row r="947" s="95" customFormat="1" ht="15.75" customHeight="1" spans="1:17">
      <c r="A947" s="112">
        <v>2140599</v>
      </c>
      <c r="B947" s="113" t="s">
        <v>767</v>
      </c>
      <c r="C947" s="118"/>
      <c r="D947" s="152"/>
      <c r="E947" s="115">
        <f t="shared" si="154"/>
        <v>0</v>
      </c>
      <c r="F947" s="116" t="str">
        <f t="shared" si="155"/>
        <v/>
      </c>
      <c r="G947" s="119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</row>
    <row r="948" s="95" customFormat="1" ht="15.75" customHeight="1" spans="1:17">
      <c r="A948" s="112">
        <v>21406</v>
      </c>
      <c r="B948" s="113" t="s">
        <v>768</v>
      </c>
      <c r="C948" s="114">
        <f t="shared" ref="C948:G948" si="159">SUM(C949,C950,C951,C952)</f>
        <v>0</v>
      </c>
      <c r="D948" s="150">
        <f t="shared" si="159"/>
        <v>0</v>
      </c>
      <c r="E948" s="115">
        <f t="shared" si="154"/>
        <v>0</v>
      </c>
      <c r="F948" s="116" t="str">
        <f t="shared" si="155"/>
        <v/>
      </c>
      <c r="G948" s="114">
        <f>SUM(G949,G950,G951,G952)</f>
        <v>0</v>
      </c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</row>
    <row r="949" s="95" customFormat="1" ht="15.75" customHeight="1" spans="1:17">
      <c r="A949" s="112">
        <v>2140601</v>
      </c>
      <c r="B949" s="113" t="s">
        <v>769</v>
      </c>
      <c r="C949" s="118"/>
      <c r="D949" s="151"/>
      <c r="E949" s="115">
        <f t="shared" si="154"/>
        <v>0</v>
      </c>
      <c r="F949" s="116" t="str">
        <f t="shared" si="155"/>
        <v/>
      </c>
      <c r="G949" s="118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</row>
    <row r="950" s="95" customFormat="1" ht="15.75" customHeight="1" spans="1:17">
      <c r="A950" s="112">
        <v>2140602</v>
      </c>
      <c r="B950" s="113" t="s">
        <v>770</v>
      </c>
      <c r="C950" s="118"/>
      <c r="D950" s="152"/>
      <c r="E950" s="115">
        <f t="shared" si="154"/>
        <v>0</v>
      </c>
      <c r="F950" s="116" t="str">
        <f t="shared" si="155"/>
        <v/>
      </c>
      <c r="G950" s="119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</row>
    <row r="951" s="95" customFormat="1" ht="15.75" customHeight="1" spans="1:17">
      <c r="A951" s="112">
        <v>2140603</v>
      </c>
      <c r="B951" s="113" t="s">
        <v>771</v>
      </c>
      <c r="C951" s="118"/>
      <c r="D951" s="152"/>
      <c r="E951" s="115">
        <f t="shared" si="154"/>
        <v>0</v>
      </c>
      <c r="F951" s="116" t="str">
        <f t="shared" si="155"/>
        <v/>
      </c>
      <c r="G951" s="119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</row>
    <row r="952" s="95" customFormat="1" ht="15.75" customHeight="1" spans="1:17">
      <c r="A952" s="112">
        <v>2140699</v>
      </c>
      <c r="B952" s="113" t="s">
        <v>772</v>
      </c>
      <c r="C952" s="118"/>
      <c r="D952" s="152"/>
      <c r="E952" s="115">
        <f t="shared" si="154"/>
        <v>0</v>
      </c>
      <c r="F952" s="116" t="str">
        <f t="shared" si="155"/>
        <v/>
      </c>
      <c r="G952" s="119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</row>
    <row r="953" s="95" customFormat="1" ht="15.75" customHeight="1" spans="1:17">
      <c r="A953" s="112">
        <v>21499</v>
      </c>
      <c r="B953" s="113" t="s">
        <v>773</v>
      </c>
      <c r="C953" s="114">
        <f t="shared" ref="C953:G953" si="160">SUM(C954,C955)</f>
        <v>0</v>
      </c>
      <c r="D953" s="150">
        <f t="shared" si="160"/>
        <v>0</v>
      </c>
      <c r="E953" s="115">
        <f t="shared" si="154"/>
        <v>0</v>
      </c>
      <c r="F953" s="116" t="str">
        <f t="shared" si="155"/>
        <v/>
      </c>
      <c r="G953" s="114">
        <f>SUM(G954,G955)</f>
        <v>0</v>
      </c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</row>
    <row r="954" s="95" customFormat="1" ht="15.75" customHeight="1" spans="1:17">
      <c r="A954" s="112">
        <v>2149901</v>
      </c>
      <c r="B954" s="113" t="s">
        <v>774</v>
      </c>
      <c r="C954" s="118"/>
      <c r="D954" s="151"/>
      <c r="E954" s="115">
        <f t="shared" si="154"/>
        <v>0</v>
      </c>
      <c r="F954" s="116" t="str">
        <f t="shared" si="155"/>
        <v/>
      </c>
      <c r="G954" s="118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</row>
    <row r="955" s="95" customFormat="1" ht="15.75" customHeight="1" spans="1:17">
      <c r="A955" s="112">
        <v>2149999</v>
      </c>
      <c r="B955" s="113" t="s">
        <v>775</v>
      </c>
      <c r="C955" s="118"/>
      <c r="D955" s="151"/>
      <c r="E955" s="115">
        <f t="shared" si="154"/>
        <v>0</v>
      </c>
      <c r="F955" s="116" t="str">
        <f t="shared" si="155"/>
        <v/>
      </c>
      <c r="G955" s="118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</row>
    <row r="956" s="95" customFormat="1" ht="15.75" customHeight="1" spans="1:17">
      <c r="A956" s="112">
        <v>215</v>
      </c>
      <c r="B956" s="113" t="s">
        <v>776</v>
      </c>
      <c r="C956" s="114">
        <f t="shared" ref="C956:G956" si="161">SUM(C957,C967,C983,C988,C999,C1006,C1014)</f>
        <v>311</v>
      </c>
      <c r="D956" s="150">
        <f t="shared" si="161"/>
        <v>326</v>
      </c>
      <c r="E956" s="115">
        <f t="shared" si="154"/>
        <v>15</v>
      </c>
      <c r="F956" s="116">
        <f t="shared" si="155"/>
        <v>0.0482315112540193</v>
      </c>
      <c r="G956" s="114">
        <f>SUM(G957,G967,G983,G988,G999,G1006,G1014)</f>
        <v>326</v>
      </c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</row>
    <row r="957" s="95" customFormat="1" ht="15.75" customHeight="1" spans="1:17">
      <c r="A957" s="112">
        <v>21501</v>
      </c>
      <c r="B957" s="113" t="s">
        <v>777</v>
      </c>
      <c r="C957" s="114">
        <f t="shared" ref="C957:G957" si="162">SUM(C958,C959,C960,C961,C962,C963,C964,C965,C966)</f>
        <v>0</v>
      </c>
      <c r="D957" s="150">
        <f t="shared" si="162"/>
        <v>0</v>
      </c>
      <c r="E957" s="115">
        <f t="shared" si="154"/>
        <v>0</v>
      </c>
      <c r="F957" s="116" t="str">
        <f t="shared" si="155"/>
        <v/>
      </c>
      <c r="G957" s="114">
        <f>SUM(G958,G959,G960,G961,G962,G963,G964,G965,G966)</f>
        <v>0</v>
      </c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</row>
    <row r="958" s="95" customFormat="1" ht="15.75" customHeight="1" spans="1:17">
      <c r="A958" s="112">
        <v>2150101</v>
      </c>
      <c r="B958" s="113" t="s">
        <v>58</v>
      </c>
      <c r="C958" s="118"/>
      <c r="D958" s="151"/>
      <c r="E958" s="115">
        <f t="shared" si="154"/>
        <v>0</v>
      </c>
      <c r="F958" s="116" t="str">
        <f t="shared" si="155"/>
        <v/>
      </c>
      <c r="G958" s="118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</row>
    <row r="959" s="95" customFormat="1" ht="15.75" customHeight="1" spans="1:17">
      <c r="A959" s="112">
        <v>2150102</v>
      </c>
      <c r="B959" s="113" t="s">
        <v>59</v>
      </c>
      <c r="C959" s="118"/>
      <c r="D959" s="152"/>
      <c r="E959" s="115">
        <f t="shared" si="154"/>
        <v>0</v>
      </c>
      <c r="F959" s="116" t="str">
        <f t="shared" si="155"/>
        <v/>
      </c>
      <c r="G959" s="119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</row>
    <row r="960" s="95" customFormat="1" ht="15.75" customHeight="1" spans="1:17">
      <c r="A960" s="112">
        <v>2150103</v>
      </c>
      <c r="B960" s="113" t="s">
        <v>60</v>
      </c>
      <c r="C960" s="118"/>
      <c r="D960" s="152"/>
      <c r="E960" s="115">
        <f t="shared" si="154"/>
        <v>0</v>
      </c>
      <c r="F960" s="116" t="str">
        <f t="shared" si="155"/>
        <v/>
      </c>
      <c r="G960" s="119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</row>
    <row r="961" s="95" customFormat="1" ht="15.75" customHeight="1" spans="1:17">
      <c r="A961" s="112">
        <v>2150104</v>
      </c>
      <c r="B961" s="113" t="s">
        <v>778</v>
      </c>
      <c r="C961" s="118"/>
      <c r="D961" s="152"/>
      <c r="E961" s="115">
        <f t="shared" si="154"/>
        <v>0</v>
      </c>
      <c r="F961" s="116" t="str">
        <f t="shared" si="155"/>
        <v/>
      </c>
      <c r="G961" s="119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</row>
    <row r="962" s="95" customFormat="1" ht="15.75" customHeight="1" spans="1:17">
      <c r="A962" s="112">
        <v>2150105</v>
      </c>
      <c r="B962" s="113" t="s">
        <v>779</v>
      </c>
      <c r="C962" s="118"/>
      <c r="D962" s="152"/>
      <c r="E962" s="115">
        <f t="shared" si="154"/>
        <v>0</v>
      </c>
      <c r="F962" s="116" t="str">
        <f t="shared" si="155"/>
        <v/>
      </c>
      <c r="G962" s="119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</row>
    <row r="963" s="95" customFormat="1" ht="15.75" customHeight="1" spans="1:17">
      <c r="A963" s="112">
        <v>2150106</v>
      </c>
      <c r="B963" s="113" t="s">
        <v>780</v>
      </c>
      <c r="C963" s="118"/>
      <c r="D963" s="152"/>
      <c r="E963" s="115">
        <f t="shared" si="154"/>
        <v>0</v>
      </c>
      <c r="F963" s="116" t="str">
        <f t="shared" si="155"/>
        <v/>
      </c>
      <c r="G963" s="119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</row>
    <row r="964" s="95" customFormat="1" ht="15.75" customHeight="1" spans="1:17">
      <c r="A964" s="112">
        <v>2150107</v>
      </c>
      <c r="B964" s="113" t="s">
        <v>781</v>
      </c>
      <c r="C964" s="118"/>
      <c r="D964" s="152"/>
      <c r="E964" s="115">
        <f t="shared" si="154"/>
        <v>0</v>
      </c>
      <c r="F964" s="116" t="str">
        <f t="shared" si="155"/>
        <v/>
      </c>
      <c r="G964" s="119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</row>
    <row r="965" s="95" customFormat="1" ht="15.75" customHeight="1" spans="1:17">
      <c r="A965" s="112">
        <v>2150108</v>
      </c>
      <c r="B965" s="113" t="s">
        <v>782</v>
      </c>
      <c r="C965" s="118"/>
      <c r="D965" s="152"/>
      <c r="E965" s="115">
        <f t="shared" si="154"/>
        <v>0</v>
      </c>
      <c r="F965" s="116" t="str">
        <f t="shared" si="155"/>
        <v/>
      </c>
      <c r="G965" s="119"/>
      <c r="H965" s="117"/>
      <c r="I965" s="117"/>
      <c r="J965" s="117"/>
      <c r="K965" s="117"/>
      <c r="L965" s="117"/>
      <c r="M965" s="117"/>
      <c r="N965" s="117"/>
      <c r="O965" s="117"/>
      <c r="P965" s="117"/>
      <c r="Q965" s="117"/>
    </row>
    <row r="966" s="95" customFormat="1" ht="15.75" customHeight="1" spans="1:17">
      <c r="A966" s="112">
        <v>2150199</v>
      </c>
      <c r="B966" s="113" t="s">
        <v>783</v>
      </c>
      <c r="C966" s="118"/>
      <c r="D966" s="152"/>
      <c r="E966" s="115">
        <f t="shared" si="154"/>
        <v>0</v>
      </c>
      <c r="F966" s="116" t="str">
        <f t="shared" si="155"/>
        <v/>
      </c>
      <c r="G966" s="119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</row>
    <row r="967" s="95" customFormat="1" ht="15.75" customHeight="1" spans="1:17">
      <c r="A967" s="112">
        <v>21502</v>
      </c>
      <c r="B967" s="113" t="s">
        <v>784</v>
      </c>
      <c r="C967" s="114">
        <f t="shared" ref="C967:G967" si="163">SUM(C968,C969,C970,C971,C972,C973,C974,C975,C976,C977,C978,C979,C980,C981,C982)</f>
        <v>0</v>
      </c>
      <c r="D967" s="153">
        <f t="shared" si="163"/>
        <v>2</v>
      </c>
      <c r="E967" s="115">
        <f t="shared" ref="E967:E1030" si="164">D967-C967</f>
        <v>2</v>
      </c>
      <c r="F967" s="116" t="str">
        <f t="shared" ref="F967:F1030" si="165">IFERROR(E967/C967,"")</f>
        <v/>
      </c>
      <c r="G967" s="145">
        <f>SUM(G968,G969,G970,G971,G972,G973,G974,G975,G976,G977,G978,G979,G980,G981,G982)</f>
        <v>2</v>
      </c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</row>
    <row r="968" s="95" customFormat="1" ht="15.75" customHeight="1" spans="1:17">
      <c r="A968" s="112" t="s">
        <v>785</v>
      </c>
      <c r="B968" s="113" t="s">
        <v>58</v>
      </c>
      <c r="C968" s="118"/>
      <c r="D968" s="151"/>
      <c r="E968" s="115">
        <f t="shared" si="164"/>
        <v>0</v>
      </c>
      <c r="F968" s="116" t="str">
        <f t="shared" si="165"/>
        <v/>
      </c>
      <c r="G968" s="118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</row>
    <row r="969" s="95" customFormat="1" ht="15.75" customHeight="1" spans="1:17">
      <c r="A969" s="112" t="s">
        <v>786</v>
      </c>
      <c r="B969" s="113" t="s">
        <v>59</v>
      </c>
      <c r="C969" s="118"/>
      <c r="D969" s="152">
        <v>2</v>
      </c>
      <c r="E969" s="115">
        <f t="shared" si="164"/>
        <v>2</v>
      </c>
      <c r="F969" s="116" t="str">
        <f t="shared" si="165"/>
        <v/>
      </c>
      <c r="G969" s="119">
        <v>2</v>
      </c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</row>
    <row r="970" s="95" customFormat="1" ht="15.75" customHeight="1" spans="1:17">
      <c r="A970" s="112" t="s">
        <v>787</v>
      </c>
      <c r="B970" s="113" t="s">
        <v>60</v>
      </c>
      <c r="C970" s="118"/>
      <c r="D970" s="152"/>
      <c r="E970" s="115">
        <f t="shared" si="164"/>
        <v>0</v>
      </c>
      <c r="F970" s="116" t="str">
        <f t="shared" si="165"/>
        <v/>
      </c>
      <c r="G970" s="119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</row>
    <row r="971" s="95" customFormat="1" ht="15.75" customHeight="1" spans="1:17">
      <c r="A971" s="112" t="s">
        <v>788</v>
      </c>
      <c r="B971" s="113" t="s">
        <v>789</v>
      </c>
      <c r="C971" s="118"/>
      <c r="D971" s="152"/>
      <c r="E971" s="115">
        <f t="shared" si="164"/>
        <v>0</v>
      </c>
      <c r="F971" s="116" t="str">
        <f t="shared" si="165"/>
        <v/>
      </c>
      <c r="G971" s="119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</row>
    <row r="972" s="95" customFormat="1" ht="15.75" customHeight="1" spans="1:17">
      <c r="A972" s="112" t="s">
        <v>790</v>
      </c>
      <c r="B972" s="113" t="s">
        <v>791</v>
      </c>
      <c r="C972" s="118"/>
      <c r="D972" s="152"/>
      <c r="E972" s="115">
        <f t="shared" si="164"/>
        <v>0</v>
      </c>
      <c r="F972" s="116" t="str">
        <f t="shared" si="165"/>
        <v/>
      </c>
      <c r="G972" s="119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</row>
    <row r="973" s="95" customFormat="1" ht="15.75" customHeight="1" spans="1:17">
      <c r="A973" s="112" t="s">
        <v>792</v>
      </c>
      <c r="B973" s="113" t="s">
        <v>793</v>
      </c>
      <c r="C973" s="118"/>
      <c r="D973" s="152"/>
      <c r="E973" s="115">
        <f t="shared" si="164"/>
        <v>0</v>
      </c>
      <c r="F973" s="116" t="str">
        <f t="shared" si="165"/>
        <v/>
      </c>
      <c r="G973" s="119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</row>
    <row r="974" s="95" customFormat="1" ht="15.75" customHeight="1" spans="1:17">
      <c r="A974" s="112" t="s">
        <v>794</v>
      </c>
      <c r="B974" s="113" t="s">
        <v>795</v>
      </c>
      <c r="C974" s="118"/>
      <c r="D974" s="152"/>
      <c r="E974" s="115">
        <f t="shared" si="164"/>
        <v>0</v>
      </c>
      <c r="F974" s="116" t="str">
        <f t="shared" si="165"/>
        <v/>
      </c>
      <c r="G974" s="119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</row>
    <row r="975" s="95" customFormat="1" ht="15.75" customHeight="1" spans="1:17">
      <c r="A975" s="112" t="s">
        <v>796</v>
      </c>
      <c r="B975" s="113" t="s">
        <v>797</v>
      </c>
      <c r="C975" s="118"/>
      <c r="D975" s="152"/>
      <c r="E975" s="115">
        <f t="shared" si="164"/>
        <v>0</v>
      </c>
      <c r="F975" s="116" t="str">
        <f t="shared" si="165"/>
        <v/>
      </c>
      <c r="G975" s="119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</row>
    <row r="976" s="95" customFormat="1" ht="15.75" customHeight="1" spans="1:17">
      <c r="A976" s="112" t="s">
        <v>798</v>
      </c>
      <c r="B976" s="113" t="s">
        <v>799</v>
      </c>
      <c r="C976" s="118"/>
      <c r="D976" s="152"/>
      <c r="E976" s="115">
        <f t="shared" si="164"/>
        <v>0</v>
      </c>
      <c r="F976" s="116" t="str">
        <f t="shared" si="165"/>
        <v/>
      </c>
      <c r="G976" s="119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</row>
    <row r="977" s="95" customFormat="1" ht="15.75" customHeight="1" spans="1:17">
      <c r="A977" s="112" t="s">
        <v>800</v>
      </c>
      <c r="B977" s="113" t="s">
        <v>801</v>
      </c>
      <c r="C977" s="118"/>
      <c r="D977" s="152"/>
      <c r="E977" s="115">
        <f t="shared" si="164"/>
        <v>0</v>
      </c>
      <c r="F977" s="116" t="str">
        <f t="shared" si="165"/>
        <v/>
      </c>
      <c r="G977" s="119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</row>
    <row r="978" s="95" customFormat="1" ht="15.75" customHeight="1" spans="1:17">
      <c r="A978" s="112" t="s">
        <v>802</v>
      </c>
      <c r="B978" s="113" t="s">
        <v>803</v>
      </c>
      <c r="C978" s="118"/>
      <c r="D978" s="152"/>
      <c r="E978" s="115">
        <f t="shared" si="164"/>
        <v>0</v>
      </c>
      <c r="F978" s="116" t="str">
        <f t="shared" si="165"/>
        <v/>
      </c>
      <c r="G978" s="119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</row>
    <row r="979" s="95" customFormat="1" ht="15.75" customHeight="1" spans="1:17">
      <c r="A979" s="112" t="s">
        <v>804</v>
      </c>
      <c r="B979" s="113" t="s">
        <v>805</v>
      </c>
      <c r="C979" s="118"/>
      <c r="D979" s="152"/>
      <c r="E979" s="115">
        <f t="shared" si="164"/>
        <v>0</v>
      </c>
      <c r="F979" s="116" t="str">
        <f t="shared" si="165"/>
        <v/>
      </c>
      <c r="G979" s="119"/>
      <c r="H979" s="117"/>
      <c r="I979" s="117"/>
      <c r="J979" s="117"/>
      <c r="K979" s="117"/>
      <c r="L979" s="117"/>
      <c r="M979" s="117"/>
      <c r="N979" s="117"/>
      <c r="O979" s="117"/>
      <c r="P979" s="117"/>
      <c r="Q979" s="117"/>
    </row>
    <row r="980" s="95" customFormat="1" ht="15.75" customHeight="1" spans="1:17">
      <c r="A980" s="112" t="s">
        <v>806</v>
      </c>
      <c r="B980" s="113" t="s">
        <v>807</v>
      </c>
      <c r="C980" s="118"/>
      <c r="D980" s="152"/>
      <c r="E980" s="115">
        <f t="shared" si="164"/>
        <v>0</v>
      </c>
      <c r="F980" s="116" t="str">
        <f t="shared" si="165"/>
        <v/>
      </c>
      <c r="G980" s="119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</row>
    <row r="981" s="95" customFormat="1" ht="15.75" customHeight="1" spans="1:17">
      <c r="A981" s="112" t="s">
        <v>808</v>
      </c>
      <c r="B981" s="113" t="s">
        <v>809</v>
      </c>
      <c r="C981" s="118"/>
      <c r="D981" s="152"/>
      <c r="E981" s="115">
        <f t="shared" si="164"/>
        <v>0</v>
      </c>
      <c r="F981" s="116" t="str">
        <f t="shared" si="165"/>
        <v/>
      </c>
      <c r="G981" s="119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</row>
    <row r="982" s="95" customFormat="1" ht="15.75" customHeight="1" spans="1:17">
      <c r="A982" s="112" t="s">
        <v>810</v>
      </c>
      <c r="B982" s="113" t="s">
        <v>811</v>
      </c>
      <c r="C982" s="118"/>
      <c r="D982" s="152"/>
      <c r="E982" s="115">
        <f t="shared" si="164"/>
        <v>0</v>
      </c>
      <c r="F982" s="116" t="str">
        <f t="shared" si="165"/>
        <v/>
      </c>
      <c r="G982" s="119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</row>
    <row r="983" s="95" customFormat="1" ht="15.75" customHeight="1" spans="1:17">
      <c r="A983" s="112">
        <v>21503</v>
      </c>
      <c r="B983" s="113" t="s">
        <v>812</v>
      </c>
      <c r="C983" s="114">
        <f t="shared" ref="C983:G983" si="166">SUM(C984,C985,C986,C987)</f>
        <v>0</v>
      </c>
      <c r="D983" s="150">
        <f t="shared" si="166"/>
        <v>0</v>
      </c>
      <c r="E983" s="115">
        <f t="shared" si="164"/>
        <v>0</v>
      </c>
      <c r="F983" s="116" t="str">
        <f t="shared" si="165"/>
        <v/>
      </c>
      <c r="G983" s="114">
        <f>SUM(G984,G985,G986,G987)</f>
        <v>0</v>
      </c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</row>
    <row r="984" s="95" customFormat="1" ht="15.75" customHeight="1" spans="1:17">
      <c r="A984" s="112">
        <v>2150301</v>
      </c>
      <c r="B984" s="113" t="s">
        <v>58</v>
      </c>
      <c r="C984" s="118"/>
      <c r="D984" s="151"/>
      <c r="E984" s="115">
        <f t="shared" si="164"/>
        <v>0</v>
      </c>
      <c r="F984" s="116" t="str">
        <f t="shared" si="165"/>
        <v/>
      </c>
      <c r="G984" s="118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</row>
    <row r="985" s="95" customFormat="1" ht="15.75" customHeight="1" spans="1:17">
      <c r="A985" s="112">
        <v>2150302</v>
      </c>
      <c r="B985" s="113" t="s">
        <v>59</v>
      </c>
      <c r="C985" s="118"/>
      <c r="D985" s="151"/>
      <c r="E985" s="115">
        <f t="shared" si="164"/>
        <v>0</v>
      </c>
      <c r="F985" s="116" t="str">
        <f t="shared" si="165"/>
        <v/>
      </c>
      <c r="G985" s="118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</row>
    <row r="986" s="95" customFormat="1" ht="15.75" customHeight="1" spans="1:17">
      <c r="A986" s="112">
        <v>2150303</v>
      </c>
      <c r="B986" s="113" t="s">
        <v>60</v>
      </c>
      <c r="C986" s="118"/>
      <c r="D986" s="151"/>
      <c r="E986" s="115">
        <f t="shared" si="164"/>
        <v>0</v>
      </c>
      <c r="F986" s="116" t="str">
        <f t="shared" si="165"/>
        <v/>
      </c>
      <c r="G986" s="118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</row>
    <row r="987" s="95" customFormat="1" ht="15.75" customHeight="1" spans="1:17">
      <c r="A987" s="112">
        <v>2150399</v>
      </c>
      <c r="B987" s="113" t="s">
        <v>813</v>
      </c>
      <c r="C987" s="118"/>
      <c r="D987" s="151"/>
      <c r="E987" s="115">
        <f t="shared" si="164"/>
        <v>0</v>
      </c>
      <c r="F987" s="116" t="str">
        <f t="shared" si="165"/>
        <v/>
      </c>
      <c r="G987" s="118"/>
      <c r="H987" s="117"/>
      <c r="I987" s="117"/>
      <c r="J987" s="117"/>
      <c r="K987" s="117"/>
      <c r="L987" s="117"/>
      <c r="M987" s="117"/>
      <c r="N987" s="117"/>
      <c r="O987" s="117"/>
      <c r="P987" s="117"/>
      <c r="Q987" s="117"/>
    </row>
    <row r="988" s="95" customFormat="1" ht="15.75" customHeight="1" spans="1:17">
      <c r="A988" s="112">
        <v>21505</v>
      </c>
      <c r="B988" s="113" t="s">
        <v>814</v>
      </c>
      <c r="C988" s="114">
        <f t="shared" ref="C988:G988" si="167">SUM(C989,C990,C991,C992,C993,C994,C995,C996,C997,C998)</f>
        <v>227</v>
      </c>
      <c r="D988" s="153">
        <f t="shared" si="167"/>
        <v>235</v>
      </c>
      <c r="E988" s="115">
        <f t="shared" si="164"/>
        <v>8</v>
      </c>
      <c r="F988" s="116">
        <f t="shared" si="165"/>
        <v>0.0352422907488987</v>
      </c>
      <c r="G988" s="145">
        <f>SUM(G989,G990,G991,G992,G993,G994,G995,G996,G997,G998)</f>
        <v>235</v>
      </c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</row>
    <row r="989" s="95" customFormat="1" ht="15.75" customHeight="1" spans="1:17">
      <c r="A989" s="112">
        <v>2150501</v>
      </c>
      <c r="B989" s="113" t="s">
        <v>58</v>
      </c>
      <c r="C989" s="118">
        <v>223</v>
      </c>
      <c r="D989" s="151">
        <v>223</v>
      </c>
      <c r="E989" s="115">
        <f t="shared" si="164"/>
        <v>0</v>
      </c>
      <c r="F989" s="116">
        <f t="shared" si="165"/>
        <v>0</v>
      </c>
      <c r="G989" s="118">
        <v>223</v>
      </c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</row>
    <row r="990" s="95" customFormat="1" ht="15.75" customHeight="1" spans="1:17">
      <c r="A990" s="112">
        <v>2150502</v>
      </c>
      <c r="B990" s="113" t="s">
        <v>59</v>
      </c>
      <c r="C990" s="119">
        <v>4</v>
      </c>
      <c r="D990" s="152">
        <v>12</v>
      </c>
      <c r="E990" s="115">
        <f t="shared" si="164"/>
        <v>8</v>
      </c>
      <c r="F990" s="116">
        <f t="shared" si="165"/>
        <v>2</v>
      </c>
      <c r="G990" s="119">
        <v>12</v>
      </c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</row>
    <row r="991" s="95" customFormat="1" ht="15.75" customHeight="1" spans="1:17">
      <c r="A991" s="112">
        <v>2150503</v>
      </c>
      <c r="B991" s="113" t="s">
        <v>60</v>
      </c>
      <c r="C991" s="118"/>
      <c r="D991" s="152"/>
      <c r="E991" s="115">
        <f t="shared" si="164"/>
        <v>0</v>
      </c>
      <c r="F991" s="116" t="str">
        <f t="shared" si="165"/>
        <v/>
      </c>
      <c r="G991" s="119"/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</row>
    <row r="992" s="95" customFormat="1" ht="15.75" customHeight="1" spans="1:17">
      <c r="A992" s="112">
        <v>2150505</v>
      </c>
      <c r="B992" s="113" t="s">
        <v>815</v>
      </c>
      <c r="C992" s="118"/>
      <c r="D992" s="152"/>
      <c r="E992" s="115">
        <f t="shared" si="164"/>
        <v>0</v>
      </c>
      <c r="F992" s="116" t="str">
        <f t="shared" si="165"/>
        <v/>
      </c>
      <c r="G992" s="119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</row>
    <row r="993" s="95" customFormat="1" ht="15.75" customHeight="1" spans="1:17">
      <c r="A993" s="112">
        <v>2150507</v>
      </c>
      <c r="B993" s="113" t="s">
        <v>816</v>
      </c>
      <c r="C993" s="118"/>
      <c r="D993" s="152"/>
      <c r="E993" s="115">
        <f t="shared" si="164"/>
        <v>0</v>
      </c>
      <c r="F993" s="116" t="str">
        <f t="shared" si="165"/>
        <v/>
      </c>
      <c r="G993" s="119"/>
      <c r="H993" s="117"/>
      <c r="I993" s="117"/>
      <c r="J993" s="117"/>
      <c r="K993" s="117"/>
      <c r="L993" s="117"/>
      <c r="M993" s="117"/>
      <c r="N993" s="117"/>
      <c r="O993" s="117"/>
      <c r="P993" s="117"/>
      <c r="Q993" s="117"/>
    </row>
    <row r="994" s="95" customFormat="1" ht="15.75" customHeight="1" spans="1:17">
      <c r="A994" s="112">
        <v>2150508</v>
      </c>
      <c r="B994" s="113" t="s">
        <v>817</v>
      </c>
      <c r="C994" s="118"/>
      <c r="D994" s="152"/>
      <c r="E994" s="115">
        <f t="shared" si="164"/>
        <v>0</v>
      </c>
      <c r="F994" s="116" t="str">
        <f t="shared" si="165"/>
        <v/>
      </c>
      <c r="G994" s="119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</row>
    <row r="995" s="95" customFormat="1" ht="15.75" customHeight="1" spans="1:17">
      <c r="A995" s="112">
        <v>2150516</v>
      </c>
      <c r="B995" s="113" t="s">
        <v>818</v>
      </c>
      <c r="C995" s="118"/>
      <c r="D995" s="152"/>
      <c r="E995" s="115">
        <f t="shared" si="164"/>
        <v>0</v>
      </c>
      <c r="F995" s="116" t="str">
        <f t="shared" si="165"/>
        <v/>
      </c>
      <c r="G995" s="119"/>
      <c r="H995" s="117"/>
      <c r="I995" s="117"/>
      <c r="J995" s="117"/>
      <c r="K995" s="117"/>
      <c r="L995" s="117"/>
      <c r="M995" s="117"/>
      <c r="N995" s="117"/>
      <c r="O995" s="117"/>
      <c r="P995" s="117"/>
      <c r="Q995" s="117"/>
    </row>
    <row r="996" s="95" customFormat="1" ht="15.75" customHeight="1" spans="1:17">
      <c r="A996" s="112">
        <v>2150517</v>
      </c>
      <c r="B996" s="113" t="s">
        <v>819</v>
      </c>
      <c r="C996" s="118"/>
      <c r="D996" s="152"/>
      <c r="E996" s="115">
        <f t="shared" si="164"/>
        <v>0</v>
      </c>
      <c r="F996" s="116" t="str">
        <f t="shared" si="165"/>
        <v/>
      </c>
      <c r="G996" s="119"/>
      <c r="H996" s="117"/>
      <c r="I996" s="117"/>
      <c r="J996" s="117"/>
      <c r="K996" s="117"/>
      <c r="L996" s="117"/>
      <c r="M996" s="117"/>
      <c r="N996" s="117"/>
      <c r="O996" s="117"/>
      <c r="P996" s="117"/>
      <c r="Q996" s="117"/>
    </row>
    <row r="997" s="95" customFormat="1" ht="15.75" customHeight="1" spans="1:17">
      <c r="A997" s="112">
        <v>2150550</v>
      </c>
      <c r="B997" s="113" t="s">
        <v>67</v>
      </c>
      <c r="C997" s="118"/>
      <c r="D997" s="152"/>
      <c r="E997" s="115">
        <f t="shared" si="164"/>
        <v>0</v>
      </c>
      <c r="F997" s="116" t="str">
        <f t="shared" si="165"/>
        <v/>
      </c>
      <c r="G997" s="119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</row>
    <row r="998" s="95" customFormat="1" ht="15.75" customHeight="1" spans="1:17">
      <c r="A998" s="112">
        <v>2150599</v>
      </c>
      <c r="B998" s="113" t="s">
        <v>820</v>
      </c>
      <c r="C998" s="118"/>
      <c r="D998" s="152"/>
      <c r="E998" s="115">
        <f t="shared" si="164"/>
        <v>0</v>
      </c>
      <c r="F998" s="116" t="str">
        <f t="shared" si="165"/>
        <v/>
      </c>
      <c r="G998" s="119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</row>
    <row r="999" s="95" customFormat="1" ht="15.75" customHeight="1" spans="1:17">
      <c r="A999" s="112">
        <v>21507</v>
      </c>
      <c r="B999" s="113" t="s">
        <v>821</v>
      </c>
      <c r="C999" s="114">
        <f t="shared" ref="C999:G999" si="168">SUM(C1000,C1001,C1002,C1003,C1004,C1005)</f>
        <v>84</v>
      </c>
      <c r="D999" s="150">
        <f t="shared" si="168"/>
        <v>89</v>
      </c>
      <c r="E999" s="115">
        <f t="shared" si="164"/>
        <v>5</v>
      </c>
      <c r="F999" s="116">
        <f t="shared" si="165"/>
        <v>0.0595238095238095</v>
      </c>
      <c r="G999" s="114">
        <f>SUM(G1000,G1001,G1002,G1003,G1004,G1005)</f>
        <v>89</v>
      </c>
      <c r="H999" s="117"/>
      <c r="I999" s="117"/>
      <c r="J999" s="117"/>
      <c r="K999" s="117"/>
      <c r="L999" s="117"/>
      <c r="M999" s="117"/>
      <c r="N999" s="117"/>
      <c r="O999" s="117"/>
      <c r="P999" s="117"/>
      <c r="Q999" s="117"/>
    </row>
    <row r="1000" s="95" customFormat="1" ht="15.75" customHeight="1" spans="1:17">
      <c r="A1000" s="112">
        <v>2150701</v>
      </c>
      <c r="B1000" s="113" t="s">
        <v>58</v>
      </c>
      <c r="C1000" s="118"/>
      <c r="D1000" s="151"/>
      <c r="E1000" s="115">
        <f t="shared" si="164"/>
        <v>0</v>
      </c>
      <c r="F1000" s="116" t="str">
        <f t="shared" si="165"/>
        <v/>
      </c>
      <c r="G1000" s="118"/>
      <c r="H1000" s="117"/>
      <c r="I1000" s="117"/>
      <c r="J1000" s="117"/>
      <c r="K1000" s="117"/>
      <c r="L1000" s="117"/>
      <c r="M1000" s="117"/>
      <c r="N1000" s="117"/>
      <c r="O1000" s="117"/>
      <c r="P1000" s="117"/>
      <c r="Q1000" s="117"/>
    </row>
    <row r="1001" s="95" customFormat="1" ht="15.75" customHeight="1" spans="1:17">
      <c r="A1001" s="112">
        <v>2150702</v>
      </c>
      <c r="B1001" s="113" t="s">
        <v>59</v>
      </c>
      <c r="C1001" s="119">
        <v>23</v>
      </c>
      <c r="D1001" s="152">
        <v>28</v>
      </c>
      <c r="E1001" s="115">
        <f t="shared" si="164"/>
        <v>5</v>
      </c>
      <c r="F1001" s="116">
        <f t="shared" si="165"/>
        <v>0.217391304347826</v>
      </c>
      <c r="G1001" s="119">
        <v>28</v>
      </c>
      <c r="H1001" s="117"/>
      <c r="I1001" s="117"/>
      <c r="J1001" s="117"/>
      <c r="K1001" s="117"/>
      <c r="L1001" s="117"/>
      <c r="M1001" s="117"/>
      <c r="N1001" s="117"/>
      <c r="O1001" s="117"/>
      <c r="P1001" s="117"/>
      <c r="Q1001" s="117"/>
    </row>
    <row r="1002" s="95" customFormat="1" ht="15.75" customHeight="1" spans="1:17">
      <c r="A1002" s="112">
        <v>2150703</v>
      </c>
      <c r="B1002" s="113" t="s">
        <v>60</v>
      </c>
      <c r="C1002" s="119"/>
      <c r="D1002" s="152"/>
      <c r="E1002" s="115">
        <f t="shared" si="164"/>
        <v>0</v>
      </c>
      <c r="F1002" s="116" t="str">
        <f t="shared" si="165"/>
        <v/>
      </c>
      <c r="G1002" s="119"/>
      <c r="H1002" s="117"/>
      <c r="I1002" s="117"/>
      <c r="J1002" s="117"/>
      <c r="K1002" s="117"/>
      <c r="L1002" s="117"/>
      <c r="M1002" s="117"/>
      <c r="N1002" s="117"/>
      <c r="O1002" s="117"/>
      <c r="P1002" s="117"/>
      <c r="Q1002" s="117"/>
    </row>
    <row r="1003" s="95" customFormat="1" ht="15.75" customHeight="1" spans="1:17">
      <c r="A1003" s="112">
        <v>2150704</v>
      </c>
      <c r="B1003" s="113" t="s">
        <v>822</v>
      </c>
      <c r="C1003" s="119"/>
      <c r="D1003" s="152"/>
      <c r="E1003" s="115">
        <f t="shared" si="164"/>
        <v>0</v>
      </c>
      <c r="F1003" s="116" t="str">
        <f t="shared" si="165"/>
        <v/>
      </c>
      <c r="G1003" s="119"/>
      <c r="H1003" s="117"/>
      <c r="I1003" s="117"/>
      <c r="J1003" s="117"/>
      <c r="K1003" s="117"/>
      <c r="L1003" s="117"/>
      <c r="M1003" s="117"/>
      <c r="N1003" s="117"/>
      <c r="O1003" s="117"/>
      <c r="P1003" s="117"/>
      <c r="Q1003" s="117"/>
    </row>
    <row r="1004" s="95" customFormat="1" ht="15.75" customHeight="1" spans="1:17">
      <c r="A1004" s="112">
        <v>2150705</v>
      </c>
      <c r="B1004" s="113" t="s">
        <v>823</v>
      </c>
      <c r="C1004" s="119"/>
      <c r="D1004" s="152"/>
      <c r="E1004" s="115">
        <f t="shared" si="164"/>
        <v>0</v>
      </c>
      <c r="F1004" s="116" t="str">
        <f t="shared" si="165"/>
        <v/>
      </c>
      <c r="G1004" s="119"/>
      <c r="H1004" s="117"/>
      <c r="I1004" s="117"/>
      <c r="J1004" s="117"/>
      <c r="K1004" s="117"/>
      <c r="L1004" s="117"/>
      <c r="M1004" s="117"/>
      <c r="N1004" s="117"/>
      <c r="O1004" s="117"/>
      <c r="P1004" s="117"/>
      <c r="Q1004" s="117"/>
    </row>
    <row r="1005" s="95" customFormat="1" ht="15.75" customHeight="1" spans="1:17">
      <c r="A1005" s="112">
        <v>2150799</v>
      </c>
      <c r="B1005" s="113" t="s">
        <v>824</v>
      </c>
      <c r="C1005" s="119">
        <v>61</v>
      </c>
      <c r="D1005" s="152">
        <v>61</v>
      </c>
      <c r="E1005" s="115">
        <f t="shared" si="164"/>
        <v>0</v>
      </c>
      <c r="F1005" s="116">
        <f t="shared" si="165"/>
        <v>0</v>
      </c>
      <c r="G1005" s="119">
        <v>61</v>
      </c>
      <c r="H1005" s="117"/>
      <c r="I1005" s="117"/>
      <c r="J1005" s="117"/>
      <c r="K1005" s="117"/>
      <c r="L1005" s="117"/>
      <c r="M1005" s="117"/>
      <c r="N1005" s="117"/>
      <c r="O1005" s="117"/>
      <c r="P1005" s="117"/>
      <c r="Q1005" s="117"/>
    </row>
    <row r="1006" s="95" customFormat="1" ht="15.75" customHeight="1" spans="1:17">
      <c r="A1006" s="112">
        <v>21508</v>
      </c>
      <c r="B1006" s="113" t="s">
        <v>825</v>
      </c>
      <c r="C1006" s="114">
        <f t="shared" ref="C1006:G1006" si="169">SUM(C1007,C1008,C1009,C1010,C1011,C1012,C1013)</f>
        <v>0</v>
      </c>
      <c r="D1006" s="150">
        <f t="shared" si="169"/>
        <v>0</v>
      </c>
      <c r="E1006" s="115">
        <f t="shared" si="164"/>
        <v>0</v>
      </c>
      <c r="F1006" s="116" t="str">
        <f t="shared" si="165"/>
        <v/>
      </c>
      <c r="G1006" s="114">
        <f>SUM(G1007,G1008,G1009,G1010,G1011,G1012,G1013)</f>
        <v>0</v>
      </c>
      <c r="H1006" s="117"/>
      <c r="I1006" s="117"/>
      <c r="J1006" s="117"/>
      <c r="K1006" s="117"/>
      <c r="L1006" s="117"/>
      <c r="M1006" s="117"/>
      <c r="N1006" s="117"/>
      <c r="O1006" s="117"/>
      <c r="P1006" s="117"/>
      <c r="Q1006" s="117"/>
    </row>
    <row r="1007" s="95" customFormat="1" ht="15.75" customHeight="1" spans="1:17">
      <c r="A1007" s="112">
        <v>2150801</v>
      </c>
      <c r="B1007" s="113" t="s">
        <v>58</v>
      </c>
      <c r="C1007" s="118"/>
      <c r="D1007" s="151"/>
      <c r="E1007" s="115">
        <f t="shared" si="164"/>
        <v>0</v>
      </c>
      <c r="F1007" s="116" t="str">
        <f t="shared" si="165"/>
        <v/>
      </c>
      <c r="G1007" s="118"/>
      <c r="H1007" s="117"/>
      <c r="I1007" s="117"/>
      <c r="J1007" s="117"/>
      <c r="K1007" s="117"/>
      <c r="L1007" s="117"/>
      <c r="M1007" s="117"/>
      <c r="N1007" s="117"/>
      <c r="O1007" s="117"/>
      <c r="P1007" s="117"/>
      <c r="Q1007" s="117"/>
    </row>
    <row r="1008" s="95" customFormat="1" ht="15.75" customHeight="1" spans="1:17">
      <c r="A1008" s="112">
        <v>2150802</v>
      </c>
      <c r="B1008" s="113" t="s">
        <v>59</v>
      </c>
      <c r="C1008" s="118"/>
      <c r="D1008" s="152"/>
      <c r="E1008" s="115">
        <f t="shared" si="164"/>
        <v>0</v>
      </c>
      <c r="F1008" s="116" t="str">
        <f t="shared" si="165"/>
        <v/>
      </c>
      <c r="G1008" s="119"/>
      <c r="H1008" s="117"/>
      <c r="I1008" s="117"/>
      <c r="J1008" s="117"/>
      <c r="K1008" s="117"/>
      <c r="L1008" s="117"/>
      <c r="M1008" s="117"/>
      <c r="N1008" s="117"/>
      <c r="O1008" s="117"/>
      <c r="P1008" s="117"/>
      <c r="Q1008" s="117"/>
    </row>
    <row r="1009" s="95" customFormat="1" ht="15.75" customHeight="1" spans="1:17">
      <c r="A1009" s="112">
        <v>2150803</v>
      </c>
      <c r="B1009" s="113" t="s">
        <v>60</v>
      </c>
      <c r="C1009" s="118"/>
      <c r="D1009" s="152"/>
      <c r="E1009" s="115">
        <f t="shared" si="164"/>
        <v>0</v>
      </c>
      <c r="F1009" s="116" t="str">
        <f t="shared" si="165"/>
        <v/>
      </c>
      <c r="G1009" s="119"/>
      <c r="H1009" s="117"/>
      <c r="I1009" s="117"/>
      <c r="J1009" s="117"/>
      <c r="K1009" s="117"/>
      <c r="L1009" s="117"/>
      <c r="M1009" s="117"/>
      <c r="N1009" s="117"/>
      <c r="O1009" s="117"/>
      <c r="P1009" s="117"/>
      <c r="Q1009" s="117"/>
    </row>
    <row r="1010" s="95" customFormat="1" ht="15.75" customHeight="1" spans="1:17">
      <c r="A1010" s="112">
        <v>2150804</v>
      </c>
      <c r="B1010" s="113" t="s">
        <v>826</v>
      </c>
      <c r="C1010" s="118"/>
      <c r="D1010" s="152"/>
      <c r="E1010" s="115">
        <f t="shared" si="164"/>
        <v>0</v>
      </c>
      <c r="F1010" s="116" t="str">
        <f t="shared" si="165"/>
        <v/>
      </c>
      <c r="G1010" s="119"/>
      <c r="H1010" s="117"/>
      <c r="I1010" s="117"/>
      <c r="J1010" s="117"/>
      <c r="K1010" s="117"/>
      <c r="L1010" s="117"/>
      <c r="M1010" s="117"/>
      <c r="N1010" s="117"/>
      <c r="O1010" s="117"/>
      <c r="P1010" s="117"/>
      <c r="Q1010" s="117"/>
    </row>
    <row r="1011" s="95" customFormat="1" ht="15.75" customHeight="1" spans="1:17">
      <c r="A1011" s="112">
        <v>2150805</v>
      </c>
      <c r="B1011" s="113" t="s">
        <v>827</v>
      </c>
      <c r="C1011" s="118"/>
      <c r="D1011" s="152"/>
      <c r="E1011" s="115">
        <f t="shared" si="164"/>
        <v>0</v>
      </c>
      <c r="F1011" s="116" t="str">
        <f t="shared" si="165"/>
        <v/>
      </c>
      <c r="G1011" s="119"/>
      <c r="H1011" s="117"/>
      <c r="I1011" s="117"/>
      <c r="J1011" s="117"/>
      <c r="K1011" s="117"/>
      <c r="L1011" s="117"/>
      <c r="M1011" s="117"/>
      <c r="N1011" s="117"/>
      <c r="O1011" s="117"/>
      <c r="P1011" s="117"/>
      <c r="Q1011" s="117"/>
    </row>
    <row r="1012" s="95" customFormat="1" ht="15.75" customHeight="1" spans="1:17">
      <c r="A1012" s="112">
        <v>2150806</v>
      </c>
      <c r="B1012" s="113" t="s">
        <v>828</v>
      </c>
      <c r="C1012" s="118"/>
      <c r="D1012" s="152"/>
      <c r="E1012" s="115">
        <f t="shared" si="164"/>
        <v>0</v>
      </c>
      <c r="F1012" s="116" t="str">
        <f t="shared" si="165"/>
        <v/>
      </c>
      <c r="G1012" s="119"/>
      <c r="H1012" s="117"/>
      <c r="I1012" s="117"/>
      <c r="J1012" s="117"/>
      <c r="K1012" s="117"/>
      <c r="L1012" s="117"/>
      <c r="M1012" s="117"/>
      <c r="N1012" s="117"/>
      <c r="O1012" s="117"/>
      <c r="P1012" s="117"/>
      <c r="Q1012" s="117"/>
    </row>
    <row r="1013" s="95" customFormat="1" ht="15.75" customHeight="1" spans="1:17">
      <c r="A1013" s="112">
        <v>2150899</v>
      </c>
      <c r="B1013" s="113" t="s">
        <v>829</v>
      </c>
      <c r="C1013" s="118"/>
      <c r="D1013" s="152"/>
      <c r="E1013" s="115">
        <f t="shared" si="164"/>
        <v>0</v>
      </c>
      <c r="F1013" s="116" t="str">
        <f t="shared" si="165"/>
        <v/>
      </c>
      <c r="G1013" s="119"/>
      <c r="H1013" s="117"/>
      <c r="I1013" s="117"/>
      <c r="J1013" s="117"/>
      <c r="K1013" s="117"/>
      <c r="L1013" s="117"/>
      <c r="M1013" s="117"/>
      <c r="N1013" s="117"/>
      <c r="O1013" s="117"/>
      <c r="P1013" s="117"/>
      <c r="Q1013" s="117"/>
    </row>
    <row r="1014" s="95" customFormat="1" ht="15.75" customHeight="1" spans="1:17">
      <c r="A1014" s="112">
        <v>21599</v>
      </c>
      <c r="B1014" s="113" t="s">
        <v>830</v>
      </c>
      <c r="C1014" s="114">
        <f t="shared" ref="C1014:G1014" si="170">SUM(C1015,C1016,C1017,C1018,C1019)</f>
        <v>0</v>
      </c>
      <c r="D1014" s="150">
        <f t="shared" si="170"/>
        <v>0</v>
      </c>
      <c r="E1014" s="115">
        <f t="shared" si="164"/>
        <v>0</v>
      </c>
      <c r="F1014" s="116" t="str">
        <f t="shared" si="165"/>
        <v/>
      </c>
      <c r="G1014" s="114">
        <f>SUM(G1015,G1016,G1017,G1018,G1019)</f>
        <v>0</v>
      </c>
      <c r="H1014" s="117"/>
      <c r="I1014" s="117"/>
      <c r="J1014" s="117"/>
      <c r="K1014" s="117"/>
      <c r="L1014" s="117"/>
      <c r="M1014" s="117"/>
      <c r="N1014" s="117"/>
      <c r="O1014" s="117"/>
      <c r="P1014" s="117"/>
      <c r="Q1014" s="117"/>
    </row>
    <row r="1015" s="95" customFormat="1" ht="15.75" customHeight="1" spans="1:17">
      <c r="A1015" s="112">
        <v>2159901</v>
      </c>
      <c r="B1015" s="113" t="s">
        <v>831</v>
      </c>
      <c r="C1015" s="118"/>
      <c r="D1015" s="151"/>
      <c r="E1015" s="115">
        <f t="shared" si="164"/>
        <v>0</v>
      </c>
      <c r="F1015" s="116" t="str">
        <f t="shared" si="165"/>
        <v/>
      </c>
      <c r="G1015" s="118"/>
      <c r="H1015" s="117"/>
      <c r="I1015" s="117"/>
      <c r="J1015" s="117"/>
      <c r="K1015" s="117"/>
      <c r="L1015" s="117"/>
      <c r="M1015" s="117"/>
      <c r="N1015" s="117"/>
      <c r="O1015" s="117"/>
      <c r="P1015" s="117"/>
      <c r="Q1015" s="117"/>
    </row>
    <row r="1016" s="95" customFormat="1" ht="15.75" customHeight="1" spans="1:17">
      <c r="A1016" s="112">
        <v>2159904</v>
      </c>
      <c r="B1016" s="113" t="s">
        <v>832</v>
      </c>
      <c r="C1016" s="118"/>
      <c r="D1016" s="152"/>
      <c r="E1016" s="115">
        <f t="shared" si="164"/>
        <v>0</v>
      </c>
      <c r="F1016" s="116" t="str">
        <f t="shared" si="165"/>
        <v/>
      </c>
      <c r="G1016" s="119"/>
      <c r="H1016" s="117"/>
      <c r="I1016" s="117"/>
      <c r="J1016" s="117"/>
      <c r="K1016" s="117"/>
      <c r="L1016" s="117"/>
      <c r="M1016" s="117"/>
      <c r="N1016" s="117"/>
      <c r="O1016" s="117"/>
      <c r="P1016" s="117"/>
      <c r="Q1016" s="117"/>
    </row>
    <row r="1017" s="95" customFormat="1" ht="15.75" customHeight="1" spans="1:17">
      <c r="A1017" s="112">
        <v>2159905</v>
      </c>
      <c r="B1017" s="113" t="s">
        <v>833</v>
      </c>
      <c r="C1017" s="118"/>
      <c r="D1017" s="152"/>
      <c r="E1017" s="115">
        <f t="shared" si="164"/>
        <v>0</v>
      </c>
      <c r="F1017" s="116" t="str">
        <f t="shared" si="165"/>
        <v/>
      </c>
      <c r="G1017" s="119"/>
      <c r="H1017" s="117"/>
      <c r="I1017" s="117"/>
      <c r="J1017" s="117"/>
      <c r="K1017" s="117"/>
      <c r="L1017" s="117"/>
      <c r="M1017" s="117"/>
      <c r="N1017" s="117"/>
      <c r="O1017" s="117"/>
      <c r="P1017" s="117"/>
      <c r="Q1017" s="117"/>
    </row>
    <row r="1018" s="95" customFormat="1" ht="15.75" customHeight="1" spans="1:17">
      <c r="A1018" s="112">
        <v>2159906</v>
      </c>
      <c r="B1018" s="113" t="s">
        <v>834</v>
      </c>
      <c r="C1018" s="118"/>
      <c r="D1018" s="152"/>
      <c r="E1018" s="115">
        <f t="shared" si="164"/>
        <v>0</v>
      </c>
      <c r="F1018" s="116" t="str">
        <f t="shared" si="165"/>
        <v/>
      </c>
      <c r="G1018" s="119"/>
      <c r="H1018" s="117"/>
      <c r="I1018" s="117"/>
      <c r="J1018" s="117"/>
      <c r="K1018" s="117"/>
      <c r="L1018" s="117"/>
      <c r="M1018" s="117"/>
      <c r="N1018" s="117"/>
      <c r="O1018" s="117"/>
      <c r="P1018" s="117"/>
      <c r="Q1018" s="117"/>
    </row>
    <row r="1019" s="95" customFormat="1" ht="15.75" customHeight="1" spans="1:17">
      <c r="A1019" s="112">
        <v>2159999</v>
      </c>
      <c r="B1019" s="113" t="s">
        <v>835</v>
      </c>
      <c r="C1019" s="118"/>
      <c r="D1019" s="152"/>
      <c r="E1019" s="115">
        <f t="shared" si="164"/>
        <v>0</v>
      </c>
      <c r="F1019" s="116" t="str">
        <f t="shared" si="165"/>
        <v/>
      </c>
      <c r="G1019" s="119"/>
      <c r="H1019" s="117"/>
      <c r="I1019" s="117"/>
      <c r="J1019" s="117"/>
      <c r="K1019" s="117"/>
      <c r="L1019" s="117"/>
      <c r="M1019" s="117"/>
      <c r="N1019" s="117"/>
      <c r="O1019" s="117"/>
      <c r="P1019" s="117"/>
      <c r="Q1019" s="117"/>
    </row>
    <row r="1020" s="95" customFormat="1" ht="15.75" customHeight="1" spans="1:17">
      <c r="A1020" s="112">
        <v>216</v>
      </c>
      <c r="B1020" s="113" t="s">
        <v>836</v>
      </c>
      <c r="C1020" s="114">
        <f t="shared" ref="C1020:G1020" si="171">SUM(C1021,C1031,C1037)</f>
        <v>111</v>
      </c>
      <c r="D1020" s="150">
        <f t="shared" si="171"/>
        <v>80</v>
      </c>
      <c r="E1020" s="115">
        <f t="shared" si="164"/>
        <v>-31</v>
      </c>
      <c r="F1020" s="116">
        <f t="shared" si="165"/>
        <v>-0.279279279279279</v>
      </c>
      <c r="G1020" s="114">
        <f>SUM(G1021,G1031,G1037)</f>
        <v>80</v>
      </c>
      <c r="H1020" s="117"/>
      <c r="I1020" s="117"/>
      <c r="J1020" s="117"/>
      <c r="K1020" s="117"/>
      <c r="L1020" s="117"/>
      <c r="M1020" s="117"/>
      <c r="N1020" s="117"/>
      <c r="O1020" s="117"/>
      <c r="P1020" s="117"/>
      <c r="Q1020" s="117"/>
    </row>
    <row r="1021" s="95" customFormat="1" ht="15.75" customHeight="1" spans="1:17">
      <c r="A1021" s="112">
        <v>21602</v>
      </c>
      <c r="B1021" s="113" t="s">
        <v>837</v>
      </c>
      <c r="C1021" s="114">
        <f t="shared" ref="C1021:G1021" si="172">SUM(C1022,C1023,C1024,C1025,C1026,C1027,C1028,C1029,C1030)</f>
        <v>111</v>
      </c>
      <c r="D1021" s="150">
        <f t="shared" si="172"/>
        <v>80</v>
      </c>
      <c r="E1021" s="115">
        <f t="shared" si="164"/>
        <v>-31</v>
      </c>
      <c r="F1021" s="116">
        <f t="shared" si="165"/>
        <v>-0.279279279279279</v>
      </c>
      <c r="G1021" s="114">
        <f>SUM(G1022,G1023,G1024,G1025,G1026,G1027,G1028,G1029,G1030)</f>
        <v>80</v>
      </c>
      <c r="H1021" s="117"/>
      <c r="I1021" s="117"/>
      <c r="J1021" s="117"/>
      <c r="K1021" s="117"/>
      <c r="L1021" s="117"/>
      <c r="M1021" s="117"/>
      <c r="N1021" s="117"/>
      <c r="O1021" s="117"/>
      <c r="P1021" s="117"/>
      <c r="Q1021" s="117"/>
    </row>
    <row r="1022" s="95" customFormat="1" ht="15.75" customHeight="1" spans="1:17">
      <c r="A1022" s="112">
        <v>2160201</v>
      </c>
      <c r="B1022" s="113" t="s">
        <v>58</v>
      </c>
      <c r="C1022" s="118">
        <v>111</v>
      </c>
      <c r="D1022" s="151"/>
      <c r="E1022" s="115">
        <f t="shared" si="164"/>
        <v>-111</v>
      </c>
      <c r="F1022" s="116">
        <f t="shared" si="165"/>
        <v>-1</v>
      </c>
      <c r="G1022" s="118"/>
      <c r="H1022" s="117"/>
      <c r="I1022" s="117"/>
      <c r="J1022" s="117"/>
      <c r="K1022" s="117"/>
      <c r="L1022" s="117"/>
      <c r="M1022" s="117"/>
      <c r="N1022" s="117"/>
      <c r="O1022" s="117"/>
      <c r="P1022" s="117"/>
      <c r="Q1022" s="117"/>
    </row>
    <row r="1023" s="95" customFormat="1" ht="15.75" customHeight="1" spans="1:17">
      <c r="A1023" s="112">
        <v>2160202</v>
      </c>
      <c r="B1023" s="113" t="s">
        <v>59</v>
      </c>
      <c r="C1023" s="118"/>
      <c r="D1023" s="152"/>
      <c r="E1023" s="115">
        <f t="shared" si="164"/>
        <v>0</v>
      </c>
      <c r="F1023" s="116" t="str">
        <f t="shared" si="165"/>
        <v/>
      </c>
      <c r="G1023" s="119"/>
      <c r="H1023" s="117"/>
      <c r="I1023" s="117"/>
      <c r="J1023" s="117"/>
      <c r="K1023" s="117"/>
      <c r="L1023" s="117"/>
      <c r="M1023" s="117"/>
      <c r="N1023" s="117"/>
      <c r="O1023" s="117"/>
      <c r="P1023" s="117"/>
      <c r="Q1023" s="117"/>
    </row>
    <row r="1024" s="95" customFormat="1" ht="15.75" customHeight="1" spans="1:17">
      <c r="A1024" s="112">
        <v>2160203</v>
      </c>
      <c r="B1024" s="113" t="s">
        <v>60</v>
      </c>
      <c r="C1024" s="118"/>
      <c r="D1024" s="152"/>
      <c r="E1024" s="115">
        <f t="shared" si="164"/>
        <v>0</v>
      </c>
      <c r="F1024" s="116" t="str">
        <f t="shared" si="165"/>
        <v/>
      </c>
      <c r="G1024" s="119"/>
      <c r="H1024" s="117"/>
      <c r="I1024" s="117"/>
      <c r="J1024" s="117"/>
      <c r="K1024" s="117"/>
      <c r="L1024" s="117"/>
      <c r="M1024" s="117"/>
      <c r="N1024" s="117"/>
      <c r="O1024" s="117"/>
      <c r="P1024" s="117"/>
      <c r="Q1024" s="117"/>
    </row>
    <row r="1025" s="95" customFormat="1" ht="15.75" customHeight="1" spans="1:17">
      <c r="A1025" s="112">
        <v>2160216</v>
      </c>
      <c r="B1025" s="113" t="s">
        <v>838</v>
      </c>
      <c r="C1025" s="118"/>
      <c r="D1025" s="152"/>
      <c r="E1025" s="115">
        <f t="shared" si="164"/>
        <v>0</v>
      </c>
      <c r="F1025" s="116" t="str">
        <f t="shared" si="165"/>
        <v/>
      </c>
      <c r="G1025" s="119"/>
      <c r="H1025" s="117"/>
      <c r="I1025" s="117"/>
      <c r="J1025" s="117"/>
      <c r="K1025" s="117"/>
      <c r="L1025" s="117"/>
      <c r="M1025" s="117"/>
      <c r="N1025" s="117"/>
      <c r="O1025" s="117"/>
      <c r="P1025" s="117"/>
      <c r="Q1025" s="117"/>
    </row>
    <row r="1026" s="95" customFormat="1" ht="15.75" customHeight="1" spans="1:17">
      <c r="A1026" s="112">
        <v>2160217</v>
      </c>
      <c r="B1026" s="113" t="s">
        <v>839</v>
      </c>
      <c r="C1026" s="118"/>
      <c r="D1026" s="152"/>
      <c r="E1026" s="115">
        <f t="shared" si="164"/>
        <v>0</v>
      </c>
      <c r="F1026" s="116" t="str">
        <f t="shared" si="165"/>
        <v/>
      </c>
      <c r="G1026" s="119"/>
      <c r="H1026" s="117"/>
      <c r="I1026" s="117"/>
      <c r="J1026" s="117"/>
      <c r="K1026" s="117"/>
      <c r="L1026" s="117"/>
      <c r="M1026" s="117"/>
      <c r="N1026" s="117"/>
      <c r="O1026" s="117"/>
      <c r="P1026" s="117"/>
      <c r="Q1026" s="117"/>
    </row>
    <row r="1027" s="95" customFormat="1" ht="15.75" customHeight="1" spans="1:17">
      <c r="A1027" s="112">
        <v>2160218</v>
      </c>
      <c r="B1027" s="113" t="s">
        <v>840</v>
      </c>
      <c r="C1027" s="118"/>
      <c r="D1027" s="152"/>
      <c r="E1027" s="115">
        <f t="shared" si="164"/>
        <v>0</v>
      </c>
      <c r="F1027" s="116" t="str">
        <f t="shared" si="165"/>
        <v/>
      </c>
      <c r="G1027" s="119"/>
      <c r="H1027" s="117"/>
      <c r="I1027" s="117"/>
      <c r="J1027" s="117"/>
      <c r="K1027" s="117"/>
      <c r="L1027" s="117"/>
      <c r="M1027" s="117"/>
      <c r="N1027" s="117"/>
      <c r="O1027" s="117"/>
      <c r="P1027" s="117"/>
      <c r="Q1027" s="117"/>
    </row>
    <row r="1028" s="95" customFormat="1" ht="15.75" customHeight="1" spans="1:17">
      <c r="A1028" s="112">
        <v>2160219</v>
      </c>
      <c r="B1028" s="113" t="s">
        <v>841</v>
      </c>
      <c r="C1028" s="118"/>
      <c r="D1028" s="152"/>
      <c r="E1028" s="115">
        <f t="shared" si="164"/>
        <v>0</v>
      </c>
      <c r="F1028" s="116" t="str">
        <f t="shared" si="165"/>
        <v/>
      </c>
      <c r="G1028" s="119"/>
      <c r="H1028" s="117"/>
      <c r="I1028" s="117"/>
      <c r="J1028" s="117"/>
      <c r="K1028" s="117"/>
      <c r="L1028" s="117"/>
      <c r="M1028" s="117"/>
      <c r="N1028" s="117"/>
      <c r="O1028" s="117"/>
      <c r="P1028" s="117"/>
      <c r="Q1028" s="117"/>
    </row>
    <row r="1029" s="95" customFormat="1" ht="15.75" customHeight="1" spans="1:17">
      <c r="A1029" s="112">
        <v>2160250</v>
      </c>
      <c r="B1029" s="113" t="s">
        <v>67</v>
      </c>
      <c r="C1029" s="118"/>
      <c r="D1029" s="152">
        <v>80</v>
      </c>
      <c r="E1029" s="115">
        <f t="shared" si="164"/>
        <v>80</v>
      </c>
      <c r="F1029" s="116" t="str">
        <f t="shared" si="165"/>
        <v/>
      </c>
      <c r="G1029" s="119">
        <v>80</v>
      </c>
      <c r="H1029" s="117"/>
      <c r="I1029" s="117"/>
      <c r="J1029" s="117"/>
      <c r="K1029" s="117"/>
      <c r="L1029" s="117"/>
      <c r="M1029" s="117"/>
      <c r="N1029" s="117"/>
      <c r="O1029" s="117"/>
      <c r="P1029" s="117"/>
      <c r="Q1029" s="117"/>
    </row>
    <row r="1030" s="95" customFormat="1" ht="15.75" customHeight="1" spans="1:17">
      <c r="A1030" s="112">
        <v>2160299</v>
      </c>
      <c r="B1030" s="113" t="s">
        <v>842</v>
      </c>
      <c r="C1030" s="118"/>
      <c r="D1030" s="152"/>
      <c r="E1030" s="115">
        <f t="shared" si="164"/>
        <v>0</v>
      </c>
      <c r="F1030" s="116" t="str">
        <f t="shared" si="165"/>
        <v/>
      </c>
      <c r="G1030" s="119"/>
      <c r="H1030" s="117"/>
      <c r="I1030" s="117"/>
      <c r="J1030" s="117"/>
      <c r="K1030" s="117"/>
      <c r="L1030" s="117"/>
      <c r="M1030" s="117"/>
      <c r="N1030" s="117"/>
      <c r="O1030" s="117"/>
      <c r="P1030" s="117"/>
      <c r="Q1030" s="117"/>
    </row>
    <row r="1031" s="95" customFormat="1" ht="15.75" customHeight="1" spans="1:17">
      <c r="A1031" s="112">
        <v>21606</v>
      </c>
      <c r="B1031" s="113" t="s">
        <v>843</v>
      </c>
      <c r="C1031" s="114">
        <f t="shared" ref="C1031:G1031" si="173">SUM(C1032,C1033,C1034,C1035,C1036)</f>
        <v>0</v>
      </c>
      <c r="D1031" s="150">
        <f t="shared" si="173"/>
        <v>0</v>
      </c>
      <c r="E1031" s="115">
        <f t="shared" ref="E1031:E1094" si="174">D1031-C1031</f>
        <v>0</v>
      </c>
      <c r="F1031" s="116" t="str">
        <f t="shared" ref="F1031:F1094" si="175">IFERROR(E1031/C1031,"")</f>
        <v/>
      </c>
      <c r="G1031" s="114">
        <f>SUM(G1032,G1033,G1034,G1035,G1036)</f>
        <v>0</v>
      </c>
      <c r="H1031" s="117"/>
      <c r="I1031" s="117"/>
      <c r="J1031" s="117"/>
      <c r="K1031" s="117"/>
      <c r="L1031" s="117"/>
      <c r="M1031" s="117"/>
      <c r="N1031" s="117"/>
      <c r="O1031" s="117"/>
      <c r="P1031" s="117"/>
      <c r="Q1031" s="117"/>
    </row>
    <row r="1032" s="95" customFormat="1" ht="15.75" customHeight="1" spans="1:17">
      <c r="A1032" s="112">
        <v>2160601</v>
      </c>
      <c r="B1032" s="113" t="s">
        <v>58</v>
      </c>
      <c r="C1032" s="118"/>
      <c r="D1032" s="151"/>
      <c r="E1032" s="115">
        <f t="shared" si="174"/>
        <v>0</v>
      </c>
      <c r="F1032" s="116" t="str">
        <f t="shared" si="175"/>
        <v/>
      </c>
      <c r="G1032" s="118"/>
      <c r="H1032" s="117"/>
      <c r="I1032" s="117"/>
      <c r="J1032" s="117"/>
      <c r="K1032" s="117"/>
      <c r="L1032" s="117"/>
      <c r="M1032" s="117"/>
      <c r="N1032" s="117"/>
      <c r="O1032" s="117"/>
      <c r="P1032" s="117"/>
      <c r="Q1032" s="117"/>
    </row>
    <row r="1033" s="95" customFormat="1" ht="15.75" customHeight="1" spans="1:17">
      <c r="A1033" s="112">
        <v>2160602</v>
      </c>
      <c r="B1033" s="113" t="s">
        <v>59</v>
      </c>
      <c r="C1033" s="118"/>
      <c r="D1033" s="152"/>
      <c r="E1033" s="115">
        <f t="shared" si="174"/>
        <v>0</v>
      </c>
      <c r="F1033" s="116" t="str">
        <f t="shared" si="175"/>
        <v/>
      </c>
      <c r="G1033" s="119"/>
      <c r="H1033" s="117"/>
      <c r="I1033" s="117"/>
      <c r="J1033" s="117"/>
      <c r="K1033" s="117"/>
      <c r="L1033" s="117"/>
      <c r="M1033" s="117"/>
      <c r="N1033" s="117"/>
      <c r="O1033" s="117"/>
      <c r="P1033" s="117"/>
      <c r="Q1033" s="117"/>
    </row>
    <row r="1034" s="95" customFormat="1" ht="15.75" customHeight="1" spans="1:17">
      <c r="A1034" s="112">
        <v>2160603</v>
      </c>
      <c r="B1034" s="113" t="s">
        <v>60</v>
      </c>
      <c r="C1034" s="118"/>
      <c r="D1034" s="152"/>
      <c r="E1034" s="115">
        <f t="shared" si="174"/>
        <v>0</v>
      </c>
      <c r="F1034" s="116" t="str">
        <f t="shared" si="175"/>
        <v/>
      </c>
      <c r="G1034" s="119"/>
      <c r="H1034" s="117"/>
      <c r="I1034" s="117"/>
      <c r="J1034" s="117"/>
      <c r="K1034" s="117"/>
      <c r="L1034" s="117"/>
      <c r="M1034" s="117"/>
      <c r="N1034" s="117"/>
      <c r="O1034" s="117"/>
      <c r="P1034" s="117"/>
      <c r="Q1034" s="117"/>
    </row>
    <row r="1035" s="95" customFormat="1" ht="15.75" customHeight="1" spans="1:17">
      <c r="A1035" s="112">
        <v>2160607</v>
      </c>
      <c r="B1035" s="113" t="s">
        <v>844</v>
      </c>
      <c r="C1035" s="118"/>
      <c r="D1035" s="152"/>
      <c r="E1035" s="115">
        <f t="shared" si="174"/>
        <v>0</v>
      </c>
      <c r="F1035" s="116" t="str">
        <f t="shared" si="175"/>
        <v/>
      </c>
      <c r="G1035" s="119"/>
      <c r="H1035" s="117"/>
      <c r="I1035" s="117"/>
      <c r="J1035" s="117"/>
      <c r="K1035" s="117"/>
      <c r="L1035" s="117"/>
      <c r="M1035" s="117"/>
      <c r="N1035" s="117"/>
      <c r="O1035" s="117"/>
      <c r="P1035" s="117"/>
      <c r="Q1035" s="117"/>
    </row>
    <row r="1036" s="95" customFormat="1" ht="15.75" customHeight="1" spans="1:17">
      <c r="A1036" s="112">
        <v>2160699</v>
      </c>
      <c r="B1036" s="113" t="s">
        <v>845</v>
      </c>
      <c r="C1036" s="118"/>
      <c r="D1036" s="152"/>
      <c r="E1036" s="115">
        <f t="shared" si="174"/>
        <v>0</v>
      </c>
      <c r="F1036" s="116" t="str">
        <f t="shared" si="175"/>
        <v/>
      </c>
      <c r="G1036" s="119"/>
      <c r="H1036" s="117"/>
      <c r="I1036" s="117"/>
      <c r="J1036" s="117"/>
      <c r="K1036" s="117"/>
      <c r="L1036" s="117"/>
      <c r="M1036" s="117"/>
      <c r="N1036" s="117"/>
      <c r="O1036" s="117"/>
      <c r="P1036" s="117"/>
      <c r="Q1036" s="117"/>
    </row>
    <row r="1037" s="95" customFormat="1" ht="15.75" customHeight="1" spans="1:17">
      <c r="A1037" s="112">
        <v>21699</v>
      </c>
      <c r="B1037" s="113" t="s">
        <v>846</v>
      </c>
      <c r="C1037" s="114">
        <f t="shared" ref="C1037:G1037" si="176">SUM(C1038,C1039)</f>
        <v>0</v>
      </c>
      <c r="D1037" s="150">
        <f t="shared" si="176"/>
        <v>0</v>
      </c>
      <c r="E1037" s="115">
        <f t="shared" si="174"/>
        <v>0</v>
      </c>
      <c r="F1037" s="116" t="str">
        <f t="shared" si="175"/>
        <v/>
      </c>
      <c r="G1037" s="114">
        <f>SUM(G1038,G1039)</f>
        <v>0</v>
      </c>
      <c r="H1037" s="117"/>
      <c r="I1037" s="117"/>
      <c r="J1037" s="117"/>
      <c r="K1037" s="117"/>
      <c r="L1037" s="117"/>
      <c r="M1037" s="117"/>
      <c r="N1037" s="117"/>
      <c r="O1037" s="117"/>
      <c r="P1037" s="117"/>
      <c r="Q1037" s="117"/>
    </row>
    <row r="1038" s="95" customFormat="1" ht="15.75" customHeight="1" spans="1:17">
      <c r="A1038" s="112">
        <v>2169901</v>
      </c>
      <c r="B1038" s="113" t="s">
        <v>847</v>
      </c>
      <c r="C1038" s="118"/>
      <c r="D1038" s="151"/>
      <c r="E1038" s="115">
        <f t="shared" si="174"/>
        <v>0</v>
      </c>
      <c r="F1038" s="116" t="str">
        <f t="shared" si="175"/>
        <v/>
      </c>
      <c r="G1038" s="118"/>
      <c r="H1038" s="117"/>
      <c r="I1038" s="117"/>
      <c r="J1038" s="117"/>
      <c r="K1038" s="117"/>
      <c r="L1038" s="117"/>
      <c r="M1038" s="117"/>
      <c r="N1038" s="117"/>
      <c r="O1038" s="117"/>
      <c r="P1038" s="117"/>
      <c r="Q1038" s="117"/>
    </row>
    <row r="1039" s="95" customFormat="1" ht="15.75" customHeight="1" spans="1:17">
      <c r="A1039" s="112">
        <v>2169999</v>
      </c>
      <c r="B1039" s="113" t="s">
        <v>848</v>
      </c>
      <c r="C1039" s="118"/>
      <c r="D1039" s="151"/>
      <c r="E1039" s="115">
        <f t="shared" si="174"/>
        <v>0</v>
      </c>
      <c r="F1039" s="116" t="str">
        <f t="shared" si="175"/>
        <v/>
      </c>
      <c r="G1039" s="118"/>
      <c r="H1039" s="117"/>
      <c r="I1039" s="117"/>
      <c r="J1039" s="117"/>
      <c r="K1039" s="117"/>
      <c r="L1039" s="117"/>
      <c r="M1039" s="117"/>
      <c r="N1039" s="117"/>
      <c r="O1039" s="117"/>
      <c r="P1039" s="117"/>
      <c r="Q1039" s="117"/>
    </row>
    <row r="1040" s="95" customFormat="1" ht="15.75" customHeight="1" spans="1:17">
      <c r="A1040" s="112">
        <v>217</v>
      </c>
      <c r="B1040" s="113" t="s">
        <v>849</v>
      </c>
      <c r="C1040" s="114">
        <f t="shared" ref="C1040:G1040" si="177">SUM(C1041,C1048,C1058,C1064,C1067)</f>
        <v>0</v>
      </c>
      <c r="D1040" s="150">
        <f t="shared" si="177"/>
        <v>0</v>
      </c>
      <c r="E1040" s="115">
        <f t="shared" si="174"/>
        <v>0</v>
      </c>
      <c r="F1040" s="116" t="str">
        <f t="shared" si="175"/>
        <v/>
      </c>
      <c r="G1040" s="114">
        <f>SUM(G1041,G1048,G1058,G1064,G1067)</f>
        <v>0</v>
      </c>
      <c r="H1040" s="117"/>
      <c r="I1040" s="117"/>
      <c r="J1040" s="117"/>
      <c r="K1040" s="117"/>
      <c r="L1040" s="117"/>
      <c r="M1040" s="117"/>
      <c r="N1040" s="117"/>
      <c r="O1040" s="117"/>
      <c r="P1040" s="117"/>
      <c r="Q1040" s="117"/>
    </row>
    <row r="1041" s="95" customFormat="1" ht="15.75" customHeight="1" spans="1:17">
      <c r="A1041" s="112">
        <v>21701</v>
      </c>
      <c r="B1041" s="113" t="s">
        <v>850</v>
      </c>
      <c r="C1041" s="114">
        <f t="shared" ref="C1041:G1041" si="178">SUM(C1042,C1043,C1044,C1045,C1046,C1047)</f>
        <v>0</v>
      </c>
      <c r="D1041" s="150">
        <f t="shared" si="178"/>
        <v>0</v>
      </c>
      <c r="E1041" s="115">
        <f t="shared" si="174"/>
        <v>0</v>
      </c>
      <c r="F1041" s="116" t="str">
        <f t="shared" si="175"/>
        <v/>
      </c>
      <c r="G1041" s="114">
        <f>SUM(G1042,G1043,G1044,G1045,G1046,G1047)</f>
        <v>0</v>
      </c>
      <c r="H1041" s="117"/>
      <c r="I1041" s="117"/>
      <c r="J1041" s="117"/>
      <c r="K1041" s="117"/>
      <c r="L1041" s="117"/>
      <c r="M1041" s="117"/>
      <c r="N1041" s="117"/>
      <c r="O1041" s="117"/>
      <c r="P1041" s="117"/>
      <c r="Q1041" s="117"/>
    </row>
    <row r="1042" s="95" customFormat="1" ht="15.75" customHeight="1" spans="1:17">
      <c r="A1042" s="112">
        <v>2170101</v>
      </c>
      <c r="B1042" s="113" t="s">
        <v>58</v>
      </c>
      <c r="C1042" s="118"/>
      <c r="D1042" s="151"/>
      <c r="E1042" s="115">
        <f t="shared" si="174"/>
        <v>0</v>
      </c>
      <c r="F1042" s="116" t="str">
        <f t="shared" si="175"/>
        <v/>
      </c>
      <c r="G1042" s="118"/>
      <c r="H1042" s="117"/>
      <c r="I1042" s="117"/>
      <c r="J1042" s="117"/>
      <c r="K1042" s="117"/>
      <c r="L1042" s="117"/>
      <c r="M1042" s="117"/>
      <c r="N1042" s="117"/>
      <c r="O1042" s="117"/>
      <c r="P1042" s="117"/>
      <c r="Q1042" s="117"/>
    </row>
    <row r="1043" s="95" customFormat="1" ht="15.75" customHeight="1" spans="1:17">
      <c r="A1043" s="112">
        <v>2170102</v>
      </c>
      <c r="B1043" s="113" t="s">
        <v>59</v>
      </c>
      <c r="C1043" s="118"/>
      <c r="D1043" s="152"/>
      <c r="E1043" s="115">
        <f t="shared" si="174"/>
        <v>0</v>
      </c>
      <c r="F1043" s="116" t="str">
        <f t="shared" si="175"/>
        <v/>
      </c>
      <c r="G1043" s="119"/>
      <c r="H1043" s="117"/>
      <c r="I1043" s="117"/>
      <c r="J1043" s="117"/>
      <c r="K1043" s="117"/>
      <c r="L1043" s="117"/>
      <c r="M1043" s="117"/>
      <c r="N1043" s="117"/>
      <c r="O1043" s="117"/>
      <c r="P1043" s="117"/>
      <c r="Q1043" s="117"/>
    </row>
    <row r="1044" s="95" customFormat="1" ht="15.75" customHeight="1" spans="1:17">
      <c r="A1044" s="112">
        <v>2170103</v>
      </c>
      <c r="B1044" s="113" t="s">
        <v>60</v>
      </c>
      <c r="C1044" s="118"/>
      <c r="D1044" s="152"/>
      <c r="E1044" s="115">
        <f t="shared" si="174"/>
        <v>0</v>
      </c>
      <c r="F1044" s="116" t="str">
        <f t="shared" si="175"/>
        <v/>
      </c>
      <c r="G1044" s="119"/>
      <c r="H1044" s="117"/>
      <c r="I1044" s="117"/>
      <c r="J1044" s="117"/>
      <c r="K1044" s="117"/>
      <c r="L1044" s="117"/>
      <c r="M1044" s="117"/>
      <c r="N1044" s="117"/>
      <c r="O1044" s="117"/>
      <c r="P1044" s="117"/>
      <c r="Q1044" s="117"/>
    </row>
    <row r="1045" s="95" customFormat="1" ht="15.75" customHeight="1" spans="1:17">
      <c r="A1045" s="112">
        <v>2170104</v>
      </c>
      <c r="B1045" s="113" t="s">
        <v>851</v>
      </c>
      <c r="C1045" s="118"/>
      <c r="D1045" s="152"/>
      <c r="E1045" s="115">
        <f t="shared" si="174"/>
        <v>0</v>
      </c>
      <c r="F1045" s="116" t="str">
        <f t="shared" si="175"/>
        <v/>
      </c>
      <c r="G1045" s="119"/>
      <c r="H1045" s="117"/>
      <c r="I1045" s="117"/>
      <c r="J1045" s="117"/>
      <c r="K1045" s="117"/>
      <c r="L1045" s="117"/>
      <c r="M1045" s="117"/>
      <c r="N1045" s="117"/>
      <c r="O1045" s="117"/>
      <c r="P1045" s="117"/>
      <c r="Q1045" s="117"/>
    </row>
    <row r="1046" s="95" customFormat="1" ht="15.75" customHeight="1" spans="1:17">
      <c r="A1046" s="112">
        <v>2170150</v>
      </c>
      <c r="B1046" s="113" t="s">
        <v>67</v>
      </c>
      <c r="C1046" s="118"/>
      <c r="D1046" s="152"/>
      <c r="E1046" s="115">
        <f t="shared" si="174"/>
        <v>0</v>
      </c>
      <c r="F1046" s="116" t="str">
        <f t="shared" si="175"/>
        <v/>
      </c>
      <c r="G1046" s="119"/>
      <c r="H1046" s="117"/>
      <c r="I1046" s="117"/>
      <c r="J1046" s="117"/>
      <c r="K1046" s="117"/>
      <c r="L1046" s="117"/>
      <c r="M1046" s="117"/>
      <c r="N1046" s="117"/>
      <c r="O1046" s="117"/>
      <c r="P1046" s="117"/>
      <c r="Q1046" s="117"/>
    </row>
    <row r="1047" s="95" customFormat="1" ht="15.75" customHeight="1" spans="1:17">
      <c r="A1047" s="112">
        <v>2170199</v>
      </c>
      <c r="B1047" s="113" t="s">
        <v>852</v>
      </c>
      <c r="C1047" s="118"/>
      <c r="D1047" s="152"/>
      <c r="E1047" s="115">
        <f t="shared" si="174"/>
        <v>0</v>
      </c>
      <c r="F1047" s="116" t="str">
        <f t="shared" si="175"/>
        <v/>
      </c>
      <c r="G1047" s="119"/>
      <c r="H1047" s="117"/>
      <c r="I1047" s="117"/>
      <c r="J1047" s="117"/>
      <c r="K1047" s="117"/>
      <c r="L1047" s="117"/>
      <c r="M1047" s="117"/>
      <c r="N1047" s="117"/>
      <c r="O1047" s="117"/>
      <c r="P1047" s="117"/>
      <c r="Q1047" s="117"/>
    </row>
    <row r="1048" s="95" customFormat="1" ht="15.75" customHeight="1" spans="1:17">
      <c r="A1048" s="112">
        <v>21702</v>
      </c>
      <c r="B1048" s="113" t="s">
        <v>853</v>
      </c>
      <c r="C1048" s="114">
        <f t="shared" ref="C1048:G1048" si="179">SUM(C1049,C1050,C1051,C1052,C1053,C1054,C1055,C1056,C1057)</f>
        <v>0</v>
      </c>
      <c r="D1048" s="150">
        <f t="shared" si="179"/>
        <v>0</v>
      </c>
      <c r="E1048" s="115">
        <f t="shared" si="174"/>
        <v>0</v>
      </c>
      <c r="F1048" s="116" t="str">
        <f t="shared" si="175"/>
        <v/>
      </c>
      <c r="G1048" s="114">
        <f>SUM(G1049,G1050,G1051,G1052,G1053,G1054,G1055,G1056,G1057)</f>
        <v>0</v>
      </c>
      <c r="H1048" s="117"/>
      <c r="I1048" s="117"/>
      <c r="J1048" s="117"/>
      <c r="K1048" s="117"/>
      <c r="L1048" s="117"/>
      <c r="M1048" s="117"/>
      <c r="N1048" s="117"/>
      <c r="O1048" s="117"/>
      <c r="P1048" s="117"/>
      <c r="Q1048" s="117"/>
    </row>
    <row r="1049" s="95" customFormat="1" ht="15.75" customHeight="1" spans="1:17">
      <c r="A1049" s="112">
        <v>2170201</v>
      </c>
      <c r="B1049" s="113" t="s">
        <v>854</v>
      </c>
      <c r="C1049" s="118"/>
      <c r="D1049" s="151"/>
      <c r="E1049" s="115">
        <f t="shared" si="174"/>
        <v>0</v>
      </c>
      <c r="F1049" s="116" t="str">
        <f t="shared" si="175"/>
        <v/>
      </c>
      <c r="G1049" s="118"/>
      <c r="H1049" s="117"/>
      <c r="I1049" s="117"/>
      <c r="J1049" s="117"/>
      <c r="K1049" s="117"/>
      <c r="L1049" s="117"/>
      <c r="M1049" s="117"/>
      <c r="N1049" s="117"/>
      <c r="O1049" s="117"/>
      <c r="P1049" s="117"/>
      <c r="Q1049" s="117"/>
    </row>
    <row r="1050" s="95" customFormat="1" ht="15.75" customHeight="1" spans="1:17">
      <c r="A1050" s="112">
        <v>2170202</v>
      </c>
      <c r="B1050" s="113" t="s">
        <v>855</v>
      </c>
      <c r="C1050" s="118"/>
      <c r="D1050" s="152"/>
      <c r="E1050" s="115">
        <f t="shared" si="174"/>
        <v>0</v>
      </c>
      <c r="F1050" s="116" t="str">
        <f t="shared" si="175"/>
        <v/>
      </c>
      <c r="G1050" s="119"/>
      <c r="H1050" s="117"/>
      <c r="I1050" s="117"/>
      <c r="J1050" s="117"/>
      <c r="K1050" s="117"/>
      <c r="L1050" s="117"/>
      <c r="M1050" s="117"/>
      <c r="N1050" s="117"/>
      <c r="O1050" s="117"/>
      <c r="P1050" s="117"/>
      <c r="Q1050" s="117"/>
    </row>
    <row r="1051" s="95" customFormat="1" ht="15.75" customHeight="1" spans="1:17">
      <c r="A1051" s="112">
        <v>2170203</v>
      </c>
      <c r="B1051" s="113" t="s">
        <v>856</v>
      </c>
      <c r="C1051" s="118"/>
      <c r="D1051" s="152"/>
      <c r="E1051" s="115">
        <f t="shared" si="174"/>
        <v>0</v>
      </c>
      <c r="F1051" s="116" t="str">
        <f t="shared" si="175"/>
        <v/>
      </c>
      <c r="G1051" s="119"/>
      <c r="H1051" s="117"/>
      <c r="I1051" s="117"/>
      <c r="J1051" s="117"/>
      <c r="K1051" s="117"/>
      <c r="L1051" s="117"/>
      <c r="M1051" s="117"/>
      <c r="N1051" s="117"/>
      <c r="O1051" s="117"/>
      <c r="P1051" s="117"/>
      <c r="Q1051" s="117"/>
    </row>
    <row r="1052" s="95" customFormat="1" ht="15.75" customHeight="1" spans="1:17">
      <c r="A1052" s="112">
        <v>2170204</v>
      </c>
      <c r="B1052" s="113" t="s">
        <v>857</v>
      </c>
      <c r="C1052" s="118"/>
      <c r="D1052" s="152"/>
      <c r="E1052" s="115">
        <f t="shared" si="174"/>
        <v>0</v>
      </c>
      <c r="F1052" s="116" t="str">
        <f t="shared" si="175"/>
        <v/>
      </c>
      <c r="G1052" s="119"/>
      <c r="H1052" s="117"/>
      <c r="I1052" s="117"/>
      <c r="J1052" s="117"/>
      <c r="K1052" s="117"/>
      <c r="L1052" s="117"/>
      <c r="M1052" s="117"/>
      <c r="N1052" s="117"/>
      <c r="O1052" s="117"/>
      <c r="P1052" s="117"/>
      <c r="Q1052" s="117"/>
    </row>
    <row r="1053" s="95" customFormat="1" ht="15.75" customHeight="1" spans="1:17">
      <c r="A1053" s="112">
        <v>2170205</v>
      </c>
      <c r="B1053" s="113" t="s">
        <v>858</v>
      </c>
      <c r="C1053" s="118"/>
      <c r="D1053" s="152"/>
      <c r="E1053" s="115">
        <f t="shared" si="174"/>
        <v>0</v>
      </c>
      <c r="F1053" s="116" t="str">
        <f t="shared" si="175"/>
        <v/>
      </c>
      <c r="G1053" s="119"/>
      <c r="H1053" s="117"/>
      <c r="I1053" s="117"/>
      <c r="J1053" s="117"/>
      <c r="K1053" s="117"/>
      <c r="L1053" s="117"/>
      <c r="M1053" s="117"/>
      <c r="N1053" s="117"/>
      <c r="O1053" s="117"/>
      <c r="P1053" s="117"/>
      <c r="Q1053" s="117"/>
    </row>
    <row r="1054" s="95" customFormat="1" ht="15.75" customHeight="1" spans="1:17">
      <c r="A1054" s="112">
        <v>2170206</v>
      </c>
      <c r="B1054" s="113" t="s">
        <v>859</v>
      </c>
      <c r="C1054" s="118"/>
      <c r="D1054" s="152"/>
      <c r="E1054" s="115">
        <f t="shared" si="174"/>
        <v>0</v>
      </c>
      <c r="F1054" s="116" t="str">
        <f t="shared" si="175"/>
        <v/>
      </c>
      <c r="G1054" s="119"/>
      <c r="H1054" s="117"/>
      <c r="I1054" s="117"/>
      <c r="J1054" s="117"/>
      <c r="K1054" s="117"/>
      <c r="L1054" s="117"/>
      <c r="M1054" s="117"/>
      <c r="N1054" s="117"/>
      <c r="O1054" s="117"/>
      <c r="P1054" s="117"/>
      <c r="Q1054" s="117"/>
    </row>
    <row r="1055" s="95" customFormat="1" ht="15.75" customHeight="1" spans="1:17">
      <c r="A1055" s="112">
        <v>2170207</v>
      </c>
      <c r="B1055" s="113" t="s">
        <v>860</v>
      </c>
      <c r="C1055" s="118"/>
      <c r="D1055" s="152"/>
      <c r="E1055" s="115">
        <f t="shared" si="174"/>
        <v>0</v>
      </c>
      <c r="F1055" s="116" t="str">
        <f t="shared" si="175"/>
        <v/>
      </c>
      <c r="G1055" s="119"/>
      <c r="H1055" s="117"/>
      <c r="I1055" s="117"/>
      <c r="J1055" s="117"/>
      <c r="K1055" s="117"/>
      <c r="L1055" s="117"/>
      <c r="M1055" s="117"/>
      <c r="N1055" s="117"/>
      <c r="O1055" s="117"/>
      <c r="P1055" s="117"/>
      <c r="Q1055" s="117"/>
    </row>
    <row r="1056" s="95" customFormat="1" ht="15.75" customHeight="1" spans="1:17">
      <c r="A1056" s="112">
        <v>2170208</v>
      </c>
      <c r="B1056" s="113" t="s">
        <v>861</v>
      </c>
      <c r="C1056" s="118"/>
      <c r="D1056" s="152"/>
      <c r="E1056" s="115">
        <f t="shared" si="174"/>
        <v>0</v>
      </c>
      <c r="F1056" s="116" t="str">
        <f t="shared" si="175"/>
        <v/>
      </c>
      <c r="G1056" s="119"/>
      <c r="H1056" s="117"/>
      <c r="I1056" s="117"/>
      <c r="J1056" s="117"/>
      <c r="K1056" s="117"/>
      <c r="L1056" s="117"/>
      <c r="M1056" s="117"/>
      <c r="N1056" s="117"/>
      <c r="O1056" s="117"/>
      <c r="P1056" s="117"/>
      <c r="Q1056" s="117"/>
    </row>
    <row r="1057" s="95" customFormat="1" ht="15.75" customHeight="1" spans="1:17">
      <c r="A1057" s="112">
        <v>2170299</v>
      </c>
      <c r="B1057" s="113" t="s">
        <v>862</v>
      </c>
      <c r="C1057" s="118"/>
      <c r="D1057" s="152"/>
      <c r="E1057" s="115">
        <f t="shared" si="174"/>
        <v>0</v>
      </c>
      <c r="F1057" s="116" t="str">
        <f t="shared" si="175"/>
        <v/>
      </c>
      <c r="G1057" s="119"/>
      <c r="H1057" s="117"/>
      <c r="I1057" s="117"/>
      <c r="J1057" s="117"/>
      <c r="K1057" s="117"/>
      <c r="L1057" s="117"/>
      <c r="M1057" s="117"/>
      <c r="N1057" s="117"/>
      <c r="O1057" s="117"/>
      <c r="P1057" s="117"/>
      <c r="Q1057" s="117"/>
    </row>
    <row r="1058" s="95" customFormat="1" ht="15.75" customHeight="1" spans="1:17">
      <c r="A1058" s="112">
        <v>21703</v>
      </c>
      <c r="B1058" s="113" t="s">
        <v>863</v>
      </c>
      <c r="C1058" s="114">
        <f t="shared" ref="C1058:G1058" si="180">SUM(C1059,C1060,C1061,C1062,C1063)</f>
        <v>0</v>
      </c>
      <c r="D1058" s="150">
        <f t="shared" si="180"/>
        <v>0</v>
      </c>
      <c r="E1058" s="115">
        <f t="shared" si="174"/>
        <v>0</v>
      </c>
      <c r="F1058" s="116" t="str">
        <f t="shared" si="175"/>
        <v/>
      </c>
      <c r="G1058" s="114">
        <f>SUM(G1059,G1060,G1061,G1062,G1063)</f>
        <v>0</v>
      </c>
      <c r="H1058" s="117"/>
      <c r="I1058" s="117"/>
      <c r="J1058" s="117"/>
      <c r="K1058" s="117"/>
      <c r="L1058" s="117"/>
      <c r="M1058" s="117"/>
      <c r="N1058" s="117"/>
      <c r="O1058" s="117"/>
      <c r="P1058" s="117"/>
      <c r="Q1058" s="117"/>
    </row>
    <row r="1059" s="95" customFormat="1" ht="15.75" customHeight="1" spans="1:17">
      <c r="A1059" s="112">
        <v>2170301</v>
      </c>
      <c r="B1059" s="113" t="s">
        <v>864</v>
      </c>
      <c r="C1059" s="118"/>
      <c r="D1059" s="151"/>
      <c r="E1059" s="115">
        <f t="shared" si="174"/>
        <v>0</v>
      </c>
      <c r="F1059" s="116" t="str">
        <f t="shared" si="175"/>
        <v/>
      </c>
      <c r="G1059" s="118"/>
      <c r="H1059" s="117"/>
      <c r="I1059" s="117"/>
      <c r="J1059" s="117"/>
      <c r="K1059" s="117"/>
      <c r="L1059" s="117"/>
      <c r="M1059" s="117"/>
      <c r="N1059" s="117"/>
      <c r="O1059" s="117"/>
      <c r="P1059" s="117"/>
      <c r="Q1059" s="117"/>
    </row>
    <row r="1060" s="95" customFormat="1" ht="15.75" customHeight="1" spans="1:17">
      <c r="A1060" s="112">
        <v>2170302</v>
      </c>
      <c r="B1060" s="113" t="s">
        <v>865</v>
      </c>
      <c r="C1060" s="118"/>
      <c r="D1060" s="152"/>
      <c r="E1060" s="115">
        <f t="shared" si="174"/>
        <v>0</v>
      </c>
      <c r="F1060" s="116" t="str">
        <f t="shared" si="175"/>
        <v/>
      </c>
      <c r="G1060" s="119"/>
      <c r="H1060" s="117"/>
      <c r="I1060" s="117"/>
      <c r="J1060" s="117"/>
      <c r="K1060" s="117"/>
      <c r="L1060" s="117"/>
      <c r="M1060" s="117"/>
      <c r="N1060" s="117"/>
      <c r="O1060" s="117"/>
      <c r="P1060" s="117"/>
      <c r="Q1060" s="117"/>
    </row>
    <row r="1061" s="95" customFormat="1" ht="15.75" customHeight="1" spans="1:17">
      <c r="A1061" s="112">
        <v>2170303</v>
      </c>
      <c r="B1061" s="113" t="s">
        <v>866</v>
      </c>
      <c r="C1061" s="118"/>
      <c r="D1061" s="152"/>
      <c r="E1061" s="115">
        <f t="shared" si="174"/>
        <v>0</v>
      </c>
      <c r="F1061" s="116" t="str">
        <f t="shared" si="175"/>
        <v/>
      </c>
      <c r="G1061" s="119"/>
      <c r="H1061" s="117"/>
      <c r="I1061" s="117"/>
      <c r="J1061" s="117"/>
      <c r="K1061" s="117"/>
      <c r="L1061" s="117"/>
      <c r="M1061" s="117"/>
      <c r="N1061" s="117"/>
      <c r="O1061" s="117"/>
      <c r="P1061" s="117"/>
      <c r="Q1061" s="117"/>
    </row>
    <row r="1062" s="95" customFormat="1" ht="15.75" customHeight="1" spans="1:17">
      <c r="A1062" s="112">
        <v>2170304</v>
      </c>
      <c r="B1062" s="113" t="s">
        <v>867</v>
      </c>
      <c r="C1062" s="118"/>
      <c r="D1062" s="152"/>
      <c r="E1062" s="115">
        <f t="shared" si="174"/>
        <v>0</v>
      </c>
      <c r="F1062" s="116" t="str">
        <f t="shared" si="175"/>
        <v/>
      </c>
      <c r="G1062" s="119"/>
      <c r="H1062" s="117"/>
      <c r="I1062" s="117"/>
      <c r="J1062" s="117"/>
      <c r="K1062" s="117"/>
      <c r="L1062" s="117"/>
      <c r="M1062" s="117"/>
      <c r="N1062" s="117"/>
      <c r="O1062" s="117"/>
      <c r="P1062" s="117"/>
      <c r="Q1062" s="117"/>
    </row>
    <row r="1063" s="95" customFormat="1" ht="15.75" customHeight="1" spans="1:17">
      <c r="A1063" s="112">
        <v>2170399</v>
      </c>
      <c r="B1063" s="113" t="s">
        <v>868</v>
      </c>
      <c r="C1063" s="118"/>
      <c r="D1063" s="152"/>
      <c r="E1063" s="115">
        <f t="shared" si="174"/>
        <v>0</v>
      </c>
      <c r="F1063" s="116" t="str">
        <f t="shared" si="175"/>
        <v/>
      </c>
      <c r="G1063" s="119"/>
      <c r="H1063" s="117"/>
      <c r="I1063" s="117"/>
      <c r="J1063" s="117"/>
      <c r="K1063" s="117"/>
      <c r="L1063" s="117"/>
      <c r="M1063" s="117"/>
      <c r="N1063" s="117"/>
      <c r="O1063" s="117"/>
      <c r="P1063" s="117"/>
      <c r="Q1063" s="117"/>
    </row>
    <row r="1064" s="95" customFormat="1" ht="15.75" customHeight="1" spans="1:17">
      <c r="A1064" s="112">
        <v>21704</v>
      </c>
      <c r="B1064" s="113" t="s">
        <v>869</v>
      </c>
      <c r="C1064" s="114">
        <f t="shared" ref="C1064:G1064" si="181">SUM(C1065,C1066)</f>
        <v>0</v>
      </c>
      <c r="D1064" s="150">
        <f t="shared" si="181"/>
        <v>0</v>
      </c>
      <c r="E1064" s="115">
        <f t="shared" si="174"/>
        <v>0</v>
      </c>
      <c r="F1064" s="116" t="str">
        <f t="shared" si="175"/>
        <v/>
      </c>
      <c r="G1064" s="114">
        <f>SUM(G1065,G1066)</f>
        <v>0</v>
      </c>
      <c r="H1064" s="117"/>
      <c r="I1064" s="117"/>
      <c r="J1064" s="117"/>
      <c r="K1064" s="117"/>
      <c r="L1064" s="117"/>
      <c r="M1064" s="117"/>
      <c r="N1064" s="117"/>
      <c r="O1064" s="117"/>
      <c r="P1064" s="117"/>
      <c r="Q1064" s="117"/>
    </row>
    <row r="1065" s="95" customFormat="1" ht="15.75" customHeight="1" spans="1:17">
      <c r="A1065" s="112">
        <v>2170401</v>
      </c>
      <c r="B1065" s="113" t="s">
        <v>870</v>
      </c>
      <c r="C1065" s="118"/>
      <c r="D1065" s="151"/>
      <c r="E1065" s="115">
        <f t="shared" si="174"/>
        <v>0</v>
      </c>
      <c r="F1065" s="116" t="str">
        <f t="shared" si="175"/>
        <v/>
      </c>
      <c r="G1065" s="118"/>
      <c r="H1065" s="117"/>
      <c r="I1065" s="117"/>
      <c r="J1065" s="117"/>
      <c r="K1065" s="117"/>
      <c r="L1065" s="117"/>
      <c r="M1065" s="117"/>
      <c r="N1065" s="117"/>
      <c r="O1065" s="117"/>
      <c r="P1065" s="117"/>
      <c r="Q1065" s="117"/>
    </row>
    <row r="1066" s="95" customFormat="1" ht="15.75" customHeight="1" spans="1:17">
      <c r="A1066" s="112">
        <v>2170499</v>
      </c>
      <c r="B1066" s="113" t="s">
        <v>871</v>
      </c>
      <c r="C1066" s="118"/>
      <c r="D1066" s="151"/>
      <c r="E1066" s="115">
        <f t="shared" si="174"/>
        <v>0</v>
      </c>
      <c r="F1066" s="116" t="str">
        <f t="shared" si="175"/>
        <v/>
      </c>
      <c r="G1066" s="118"/>
      <c r="H1066" s="117"/>
      <c r="I1066" s="117"/>
      <c r="J1066" s="117"/>
      <c r="K1066" s="117"/>
      <c r="L1066" s="117"/>
      <c r="M1066" s="117"/>
      <c r="N1066" s="117"/>
      <c r="O1066" s="117"/>
      <c r="P1066" s="117"/>
      <c r="Q1066" s="117"/>
    </row>
    <row r="1067" s="95" customFormat="1" ht="15.75" customHeight="1" spans="1:17">
      <c r="A1067" s="112">
        <v>21799</v>
      </c>
      <c r="B1067" s="113" t="s">
        <v>872</v>
      </c>
      <c r="C1067" s="114">
        <f t="shared" ref="C1067:G1067" si="182">SUM(C1068,C1069)</f>
        <v>0</v>
      </c>
      <c r="D1067" s="150">
        <f t="shared" si="182"/>
        <v>0</v>
      </c>
      <c r="E1067" s="115">
        <f t="shared" si="174"/>
        <v>0</v>
      </c>
      <c r="F1067" s="116" t="str">
        <f t="shared" si="175"/>
        <v/>
      </c>
      <c r="G1067" s="114">
        <f>SUM(G1068,G1069)</f>
        <v>0</v>
      </c>
      <c r="H1067" s="117"/>
      <c r="I1067" s="117"/>
      <c r="J1067" s="117"/>
      <c r="K1067" s="117"/>
      <c r="L1067" s="117"/>
      <c r="M1067" s="117"/>
      <c r="N1067" s="117"/>
      <c r="O1067" s="117"/>
      <c r="P1067" s="117"/>
      <c r="Q1067" s="117"/>
    </row>
    <row r="1068" s="95" customFormat="1" ht="15.75" customHeight="1" spans="1:17">
      <c r="A1068" s="112">
        <v>2179902</v>
      </c>
      <c r="B1068" s="113" t="s">
        <v>873</v>
      </c>
      <c r="C1068" s="118"/>
      <c r="D1068" s="151"/>
      <c r="E1068" s="115">
        <f t="shared" si="174"/>
        <v>0</v>
      </c>
      <c r="F1068" s="116" t="str">
        <f t="shared" si="175"/>
        <v/>
      </c>
      <c r="G1068" s="118"/>
      <c r="H1068" s="117"/>
      <c r="I1068" s="117"/>
      <c r="J1068" s="117"/>
      <c r="K1068" s="117"/>
      <c r="L1068" s="117"/>
      <c r="M1068" s="117"/>
      <c r="N1068" s="117"/>
      <c r="O1068" s="117"/>
      <c r="P1068" s="117"/>
      <c r="Q1068" s="117"/>
    </row>
    <row r="1069" s="95" customFormat="1" ht="15.75" customHeight="1" spans="1:17">
      <c r="A1069" s="112">
        <v>2179999</v>
      </c>
      <c r="B1069" s="113" t="s">
        <v>874</v>
      </c>
      <c r="C1069" s="118"/>
      <c r="D1069" s="151"/>
      <c r="E1069" s="115">
        <f t="shared" si="174"/>
        <v>0</v>
      </c>
      <c r="F1069" s="116" t="str">
        <f t="shared" si="175"/>
        <v/>
      </c>
      <c r="G1069" s="118"/>
      <c r="H1069" s="117"/>
      <c r="I1069" s="117"/>
      <c r="J1069" s="117"/>
      <c r="K1069" s="117"/>
      <c r="L1069" s="117"/>
      <c r="M1069" s="117"/>
      <c r="N1069" s="117"/>
      <c r="O1069" s="117"/>
      <c r="P1069" s="117"/>
      <c r="Q1069" s="117"/>
    </row>
    <row r="1070" s="95" customFormat="1" ht="15.75" customHeight="1" spans="1:17">
      <c r="A1070" s="112">
        <v>219</v>
      </c>
      <c r="B1070" s="113" t="s">
        <v>875</v>
      </c>
      <c r="C1070" s="114">
        <f t="shared" ref="C1070:G1070" si="183">SUM(C1071,C1072,C1073,C1074,C1075,C1076,C1077,C1078,C1079)</f>
        <v>0</v>
      </c>
      <c r="D1070" s="150">
        <f t="shared" si="183"/>
        <v>0</v>
      </c>
      <c r="E1070" s="115">
        <f t="shared" si="174"/>
        <v>0</v>
      </c>
      <c r="F1070" s="116" t="str">
        <f t="shared" si="175"/>
        <v/>
      </c>
      <c r="G1070" s="114">
        <f>SUM(G1071,G1072,G1073,G1074,G1075,G1076,G1077,G1078,G1079)</f>
        <v>0</v>
      </c>
      <c r="H1070" s="117"/>
      <c r="I1070" s="117"/>
      <c r="J1070" s="117"/>
      <c r="K1070" s="117"/>
      <c r="L1070" s="117"/>
      <c r="M1070" s="117"/>
      <c r="N1070" s="117"/>
      <c r="O1070" s="117"/>
      <c r="P1070" s="117"/>
      <c r="Q1070" s="117"/>
    </row>
    <row r="1071" s="95" customFormat="1" ht="15.75" customHeight="1" spans="1:17">
      <c r="A1071" s="112">
        <v>21901</v>
      </c>
      <c r="B1071" s="113" t="s">
        <v>876</v>
      </c>
      <c r="C1071" s="118"/>
      <c r="D1071" s="151"/>
      <c r="E1071" s="115">
        <f t="shared" si="174"/>
        <v>0</v>
      </c>
      <c r="F1071" s="116" t="str">
        <f t="shared" si="175"/>
        <v/>
      </c>
      <c r="G1071" s="118"/>
      <c r="H1071" s="117"/>
      <c r="I1071" s="117"/>
      <c r="J1071" s="117"/>
      <c r="K1071" s="117"/>
      <c r="L1071" s="117"/>
      <c r="M1071" s="117"/>
      <c r="N1071" s="117"/>
      <c r="O1071" s="117"/>
      <c r="P1071" s="117"/>
      <c r="Q1071" s="117"/>
    </row>
    <row r="1072" s="95" customFormat="1" ht="15.75" customHeight="1" spans="1:17">
      <c r="A1072" s="112">
        <v>21902</v>
      </c>
      <c r="B1072" s="113" t="s">
        <v>877</v>
      </c>
      <c r="C1072" s="118"/>
      <c r="D1072" s="152"/>
      <c r="E1072" s="115">
        <f t="shared" si="174"/>
        <v>0</v>
      </c>
      <c r="F1072" s="116" t="str">
        <f t="shared" si="175"/>
        <v/>
      </c>
      <c r="G1072" s="119"/>
      <c r="H1072" s="117"/>
      <c r="I1072" s="117"/>
      <c r="J1072" s="117"/>
      <c r="K1072" s="117"/>
      <c r="L1072" s="117"/>
      <c r="M1072" s="117"/>
      <c r="N1072" s="117"/>
      <c r="O1072" s="117"/>
      <c r="P1072" s="117"/>
      <c r="Q1072" s="117"/>
    </row>
    <row r="1073" s="95" customFormat="1" ht="15.75" customHeight="1" spans="1:17">
      <c r="A1073" s="112">
        <v>21903</v>
      </c>
      <c r="B1073" s="113" t="s">
        <v>878</v>
      </c>
      <c r="C1073" s="118"/>
      <c r="D1073" s="152"/>
      <c r="E1073" s="115">
        <f t="shared" si="174"/>
        <v>0</v>
      </c>
      <c r="F1073" s="116" t="str">
        <f t="shared" si="175"/>
        <v/>
      </c>
      <c r="G1073" s="119"/>
      <c r="H1073" s="117"/>
      <c r="I1073" s="117"/>
      <c r="J1073" s="117"/>
      <c r="K1073" s="117"/>
      <c r="L1073" s="117"/>
      <c r="M1073" s="117"/>
      <c r="N1073" s="117"/>
      <c r="O1073" s="117"/>
      <c r="P1073" s="117"/>
      <c r="Q1073" s="117"/>
    </row>
    <row r="1074" s="95" customFormat="1" ht="15.75" customHeight="1" spans="1:17">
      <c r="A1074" s="112">
        <v>21904</v>
      </c>
      <c r="B1074" s="113" t="s">
        <v>879</v>
      </c>
      <c r="C1074" s="118"/>
      <c r="D1074" s="152"/>
      <c r="E1074" s="115">
        <f t="shared" si="174"/>
        <v>0</v>
      </c>
      <c r="F1074" s="116" t="str">
        <f t="shared" si="175"/>
        <v/>
      </c>
      <c r="G1074" s="119"/>
      <c r="H1074" s="117"/>
      <c r="I1074" s="117"/>
      <c r="J1074" s="117"/>
      <c r="K1074" s="117"/>
      <c r="L1074" s="117"/>
      <c r="M1074" s="117"/>
      <c r="N1074" s="117"/>
      <c r="O1074" s="117"/>
      <c r="P1074" s="117"/>
      <c r="Q1074" s="117"/>
    </row>
    <row r="1075" s="95" customFormat="1" ht="15.75" customHeight="1" spans="1:17">
      <c r="A1075" s="112">
        <v>21905</v>
      </c>
      <c r="B1075" s="113" t="s">
        <v>880</v>
      </c>
      <c r="C1075" s="118"/>
      <c r="D1075" s="152"/>
      <c r="E1075" s="115">
        <f t="shared" si="174"/>
        <v>0</v>
      </c>
      <c r="F1075" s="116" t="str">
        <f t="shared" si="175"/>
        <v/>
      </c>
      <c r="G1075" s="119"/>
      <c r="H1075" s="117"/>
      <c r="I1075" s="117"/>
      <c r="J1075" s="117"/>
      <c r="K1075" s="117"/>
      <c r="L1075" s="117"/>
      <c r="M1075" s="117"/>
      <c r="N1075" s="117"/>
      <c r="O1075" s="117"/>
      <c r="P1075" s="117"/>
      <c r="Q1075" s="117"/>
    </row>
    <row r="1076" s="95" customFormat="1" ht="15.75" customHeight="1" spans="1:17">
      <c r="A1076" s="112">
        <v>21906</v>
      </c>
      <c r="B1076" s="113" t="s">
        <v>641</v>
      </c>
      <c r="C1076" s="118"/>
      <c r="D1076" s="152"/>
      <c r="E1076" s="115">
        <f t="shared" si="174"/>
        <v>0</v>
      </c>
      <c r="F1076" s="116" t="str">
        <f t="shared" si="175"/>
        <v/>
      </c>
      <c r="G1076" s="119"/>
      <c r="H1076" s="117"/>
      <c r="I1076" s="117"/>
      <c r="J1076" s="117"/>
      <c r="K1076" s="117"/>
      <c r="L1076" s="117"/>
      <c r="M1076" s="117"/>
      <c r="N1076" s="117"/>
      <c r="O1076" s="117"/>
      <c r="P1076" s="117"/>
      <c r="Q1076" s="117"/>
    </row>
    <row r="1077" s="95" customFormat="1" ht="15.75" customHeight="1" spans="1:17">
      <c r="A1077" s="112">
        <v>21907</v>
      </c>
      <c r="B1077" s="113" t="s">
        <v>881</v>
      </c>
      <c r="C1077" s="118"/>
      <c r="D1077" s="152"/>
      <c r="E1077" s="115">
        <f t="shared" si="174"/>
        <v>0</v>
      </c>
      <c r="F1077" s="116" t="str">
        <f t="shared" si="175"/>
        <v/>
      </c>
      <c r="G1077" s="119"/>
      <c r="H1077" s="117"/>
      <c r="I1077" s="117"/>
      <c r="J1077" s="117"/>
      <c r="K1077" s="117"/>
      <c r="L1077" s="117"/>
      <c r="M1077" s="117"/>
      <c r="N1077" s="117"/>
      <c r="O1077" s="117"/>
      <c r="P1077" s="117"/>
      <c r="Q1077" s="117"/>
    </row>
    <row r="1078" s="95" customFormat="1" ht="15.75" customHeight="1" spans="1:17">
      <c r="A1078" s="112">
        <v>21908</v>
      </c>
      <c r="B1078" s="113" t="s">
        <v>882</v>
      </c>
      <c r="C1078" s="118"/>
      <c r="D1078" s="152"/>
      <c r="E1078" s="115">
        <f t="shared" si="174"/>
        <v>0</v>
      </c>
      <c r="F1078" s="116" t="str">
        <f t="shared" si="175"/>
        <v/>
      </c>
      <c r="G1078" s="119"/>
      <c r="H1078" s="117"/>
      <c r="I1078" s="117"/>
      <c r="J1078" s="117"/>
      <c r="K1078" s="117"/>
      <c r="L1078" s="117"/>
      <c r="M1078" s="117"/>
      <c r="N1078" s="117"/>
      <c r="O1078" s="117"/>
      <c r="P1078" s="117"/>
      <c r="Q1078" s="117"/>
    </row>
    <row r="1079" s="95" customFormat="1" ht="15.75" customHeight="1" spans="1:17">
      <c r="A1079" s="112">
        <v>21999</v>
      </c>
      <c r="B1079" s="113" t="s">
        <v>883</v>
      </c>
      <c r="C1079" s="118"/>
      <c r="D1079" s="152"/>
      <c r="E1079" s="115">
        <f t="shared" si="174"/>
        <v>0</v>
      </c>
      <c r="F1079" s="116" t="str">
        <f t="shared" si="175"/>
        <v/>
      </c>
      <c r="G1079" s="119"/>
      <c r="H1079" s="117"/>
      <c r="I1079" s="117"/>
      <c r="J1079" s="117"/>
      <c r="K1079" s="117"/>
      <c r="L1079" s="117"/>
      <c r="M1079" s="117"/>
      <c r="N1079" s="117"/>
      <c r="O1079" s="117"/>
      <c r="P1079" s="117"/>
      <c r="Q1079" s="117"/>
    </row>
    <row r="1080" s="95" customFormat="1" ht="15.75" customHeight="1" spans="1:17">
      <c r="A1080" s="112">
        <v>220</v>
      </c>
      <c r="B1080" s="113" t="s">
        <v>884</v>
      </c>
      <c r="C1080" s="114">
        <f t="shared" ref="C1080:G1080" si="184">SUM(C1081,C1108,C1123)</f>
        <v>3209</v>
      </c>
      <c r="D1080" s="150">
        <f t="shared" si="184"/>
        <v>2900</v>
      </c>
      <c r="E1080" s="115">
        <f t="shared" si="174"/>
        <v>-309</v>
      </c>
      <c r="F1080" s="116">
        <f t="shared" si="175"/>
        <v>-0.0962916796509816</v>
      </c>
      <c r="G1080" s="114">
        <f>SUM(G1081,G1108,G1123)</f>
        <v>2900</v>
      </c>
      <c r="H1080" s="117"/>
      <c r="I1080" s="117"/>
      <c r="J1080" s="117"/>
      <c r="K1080" s="117"/>
      <c r="L1080" s="117"/>
      <c r="M1080" s="117"/>
      <c r="N1080" s="117"/>
      <c r="O1080" s="117"/>
      <c r="P1080" s="117"/>
      <c r="Q1080" s="117"/>
    </row>
    <row r="1081" s="95" customFormat="1" ht="15.75" customHeight="1" spans="1:17">
      <c r="A1081" s="112">
        <v>22001</v>
      </c>
      <c r="B1081" s="113" t="s">
        <v>885</v>
      </c>
      <c r="C1081" s="114">
        <f t="shared" ref="C1081:G1081" si="185">SUM(C1082,C1083,C1084,C1085,C1086,C1087,C1088,C1089,C1090,C1091,C1092,C1093,C1094,C1095,C1096,C1097,C1098,C1099,C1100,C1101,C1102,C1103,C1104,C1105,C1106,C1107)</f>
        <v>3144</v>
      </c>
      <c r="D1081" s="150">
        <f t="shared" si="185"/>
        <v>2838</v>
      </c>
      <c r="E1081" s="115">
        <f t="shared" si="174"/>
        <v>-306</v>
      </c>
      <c r="F1081" s="116">
        <f t="shared" si="175"/>
        <v>-0.0973282442748092</v>
      </c>
      <c r="G1081" s="114">
        <f>SUM(G1082,G1083,G1084,G1085,G1086,G1087,G1088,G1089,G1090,G1091,G1092,G1093,G1094,G1095,G1096,G1097,G1098,G1099,G1100,G1101,G1102,G1103,G1104,G1105,G1106,G1107)</f>
        <v>2838</v>
      </c>
      <c r="H1081" s="117"/>
      <c r="I1081" s="117"/>
      <c r="J1081" s="117"/>
      <c r="K1081" s="117"/>
      <c r="L1081" s="117"/>
      <c r="M1081" s="117"/>
      <c r="N1081" s="117"/>
      <c r="O1081" s="117"/>
      <c r="P1081" s="117"/>
      <c r="Q1081" s="117"/>
    </row>
    <row r="1082" s="95" customFormat="1" ht="15.75" customHeight="1" spans="1:17">
      <c r="A1082" s="112">
        <v>2200101</v>
      </c>
      <c r="B1082" s="113" t="s">
        <v>58</v>
      </c>
      <c r="C1082" s="118">
        <v>214</v>
      </c>
      <c r="D1082" s="151">
        <v>315</v>
      </c>
      <c r="E1082" s="115">
        <f t="shared" si="174"/>
        <v>101</v>
      </c>
      <c r="F1082" s="116">
        <f t="shared" si="175"/>
        <v>0.47196261682243</v>
      </c>
      <c r="G1082" s="118">
        <v>315</v>
      </c>
      <c r="H1082" s="117"/>
      <c r="I1082" s="117"/>
      <c r="J1082" s="117"/>
      <c r="K1082" s="117"/>
      <c r="L1082" s="117"/>
      <c r="M1082" s="117"/>
      <c r="N1082" s="117"/>
      <c r="O1082" s="117"/>
      <c r="P1082" s="117"/>
      <c r="Q1082" s="117"/>
    </row>
    <row r="1083" s="95" customFormat="1" ht="15.75" customHeight="1" spans="1:17">
      <c r="A1083" s="112">
        <v>2200102</v>
      </c>
      <c r="B1083" s="113" t="s">
        <v>59</v>
      </c>
      <c r="C1083" s="119">
        <v>125</v>
      </c>
      <c r="D1083" s="152"/>
      <c r="E1083" s="115">
        <f t="shared" si="174"/>
        <v>-125</v>
      </c>
      <c r="F1083" s="116">
        <f t="shared" si="175"/>
        <v>-1</v>
      </c>
      <c r="G1083" s="119"/>
      <c r="H1083" s="117"/>
      <c r="I1083" s="117"/>
      <c r="J1083" s="117"/>
      <c r="K1083" s="117"/>
      <c r="L1083" s="117"/>
      <c r="M1083" s="117"/>
      <c r="N1083" s="117"/>
      <c r="O1083" s="117"/>
      <c r="P1083" s="117"/>
      <c r="Q1083" s="117"/>
    </row>
    <row r="1084" s="95" customFormat="1" ht="15.75" customHeight="1" spans="1:17">
      <c r="A1084" s="112">
        <v>2200103</v>
      </c>
      <c r="B1084" s="113" t="s">
        <v>60</v>
      </c>
      <c r="C1084" s="119"/>
      <c r="D1084" s="152"/>
      <c r="E1084" s="115">
        <f t="shared" si="174"/>
        <v>0</v>
      </c>
      <c r="F1084" s="116" t="str">
        <f t="shared" si="175"/>
        <v/>
      </c>
      <c r="G1084" s="119"/>
      <c r="H1084" s="117"/>
      <c r="I1084" s="117"/>
      <c r="J1084" s="117"/>
      <c r="K1084" s="117"/>
      <c r="L1084" s="117"/>
      <c r="M1084" s="117"/>
      <c r="N1084" s="117"/>
      <c r="O1084" s="117"/>
      <c r="P1084" s="117"/>
      <c r="Q1084" s="117"/>
    </row>
    <row r="1085" s="95" customFormat="1" ht="15.75" customHeight="1" spans="1:17">
      <c r="A1085" s="112">
        <v>2200104</v>
      </c>
      <c r="B1085" s="113" t="s">
        <v>886</v>
      </c>
      <c r="C1085" s="119"/>
      <c r="D1085" s="152"/>
      <c r="E1085" s="115">
        <f t="shared" si="174"/>
        <v>0</v>
      </c>
      <c r="F1085" s="116" t="str">
        <f t="shared" si="175"/>
        <v/>
      </c>
      <c r="G1085" s="119"/>
      <c r="H1085" s="117"/>
      <c r="I1085" s="117"/>
      <c r="J1085" s="117"/>
      <c r="K1085" s="117"/>
      <c r="L1085" s="117"/>
      <c r="M1085" s="117"/>
      <c r="N1085" s="117"/>
      <c r="O1085" s="117"/>
      <c r="P1085" s="117"/>
      <c r="Q1085" s="117"/>
    </row>
    <row r="1086" s="95" customFormat="1" ht="15.75" customHeight="1" spans="1:17">
      <c r="A1086" s="112">
        <v>2200106</v>
      </c>
      <c r="B1086" s="113" t="s">
        <v>887</v>
      </c>
      <c r="C1086" s="119"/>
      <c r="D1086" s="152"/>
      <c r="E1086" s="115">
        <f t="shared" si="174"/>
        <v>0</v>
      </c>
      <c r="F1086" s="116" t="str">
        <f t="shared" si="175"/>
        <v/>
      </c>
      <c r="G1086" s="119"/>
      <c r="H1086" s="117"/>
      <c r="I1086" s="117"/>
      <c r="J1086" s="117"/>
      <c r="K1086" s="117"/>
      <c r="L1086" s="117"/>
      <c r="M1086" s="117"/>
      <c r="N1086" s="117"/>
      <c r="O1086" s="117"/>
      <c r="P1086" s="117"/>
      <c r="Q1086" s="117"/>
    </row>
    <row r="1087" s="95" customFormat="1" ht="15.75" customHeight="1" spans="1:17">
      <c r="A1087" s="112">
        <v>2200107</v>
      </c>
      <c r="B1087" s="113" t="s">
        <v>888</v>
      </c>
      <c r="C1087" s="119"/>
      <c r="D1087" s="152"/>
      <c r="E1087" s="115">
        <f t="shared" si="174"/>
        <v>0</v>
      </c>
      <c r="F1087" s="116" t="str">
        <f t="shared" si="175"/>
        <v/>
      </c>
      <c r="G1087" s="119"/>
      <c r="H1087" s="117"/>
      <c r="I1087" s="117"/>
      <c r="J1087" s="117"/>
      <c r="K1087" s="117"/>
      <c r="L1087" s="117"/>
      <c r="M1087" s="117"/>
      <c r="N1087" s="117"/>
      <c r="O1087" s="117"/>
      <c r="P1087" s="117"/>
      <c r="Q1087" s="117"/>
    </row>
    <row r="1088" s="95" customFormat="1" ht="15.75" customHeight="1" spans="1:17">
      <c r="A1088" s="112">
        <v>2200108</v>
      </c>
      <c r="B1088" s="113" t="s">
        <v>889</v>
      </c>
      <c r="C1088" s="119"/>
      <c r="D1088" s="152"/>
      <c r="E1088" s="115">
        <f t="shared" si="174"/>
        <v>0</v>
      </c>
      <c r="F1088" s="116" t="str">
        <f t="shared" si="175"/>
        <v/>
      </c>
      <c r="G1088" s="119"/>
      <c r="H1088" s="117"/>
      <c r="I1088" s="117"/>
      <c r="J1088" s="117"/>
      <c r="K1088" s="117"/>
      <c r="L1088" s="117"/>
      <c r="M1088" s="117"/>
      <c r="N1088" s="117"/>
      <c r="O1088" s="117"/>
      <c r="P1088" s="117"/>
      <c r="Q1088" s="117"/>
    </row>
    <row r="1089" s="95" customFormat="1" ht="15.75" customHeight="1" spans="1:17">
      <c r="A1089" s="112">
        <v>2200109</v>
      </c>
      <c r="B1089" s="113" t="s">
        <v>890</v>
      </c>
      <c r="C1089" s="119"/>
      <c r="D1089" s="152"/>
      <c r="E1089" s="115">
        <f t="shared" si="174"/>
        <v>0</v>
      </c>
      <c r="F1089" s="116" t="str">
        <f t="shared" si="175"/>
        <v/>
      </c>
      <c r="G1089" s="119"/>
      <c r="H1089" s="117"/>
      <c r="I1089" s="117"/>
      <c r="J1089" s="117"/>
      <c r="K1089" s="117"/>
      <c r="L1089" s="117"/>
      <c r="M1089" s="117"/>
      <c r="N1089" s="117"/>
      <c r="O1089" s="117"/>
      <c r="P1089" s="117"/>
      <c r="Q1089" s="117"/>
    </row>
    <row r="1090" s="95" customFormat="1" ht="15.75" customHeight="1" spans="1:17">
      <c r="A1090" s="112">
        <v>2200112</v>
      </c>
      <c r="B1090" s="113" t="s">
        <v>891</v>
      </c>
      <c r="C1090" s="119">
        <v>169</v>
      </c>
      <c r="D1090" s="152">
        <v>174</v>
      </c>
      <c r="E1090" s="115">
        <f t="shared" si="174"/>
        <v>5</v>
      </c>
      <c r="F1090" s="116">
        <f t="shared" si="175"/>
        <v>0.029585798816568</v>
      </c>
      <c r="G1090" s="119">
        <v>174</v>
      </c>
      <c r="H1090" s="117"/>
      <c r="I1090" s="117"/>
      <c r="J1090" s="117"/>
      <c r="K1090" s="117"/>
      <c r="L1090" s="117"/>
      <c r="M1090" s="117"/>
      <c r="N1090" s="117"/>
      <c r="O1090" s="117"/>
      <c r="P1090" s="117"/>
      <c r="Q1090" s="117"/>
    </row>
    <row r="1091" s="95" customFormat="1" ht="15.75" customHeight="1" spans="1:17">
      <c r="A1091" s="112">
        <v>2200113</v>
      </c>
      <c r="B1091" s="113" t="s">
        <v>892</v>
      </c>
      <c r="C1091" s="119"/>
      <c r="D1091" s="152"/>
      <c r="E1091" s="115">
        <f t="shared" si="174"/>
        <v>0</v>
      </c>
      <c r="F1091" s="116" t="str">
        <f t="shared" si="175"/>
        <v/>
      </c>
      <c r="G1091" s="119"/>
      <c r="H1091" s="117"/>
      <c r="I1091" s="117"/>
      <c r="J1091" s="117"/>
      <c r="K1091" s="117"/>
      <c r="L1091" s="117"/>
      <c r="M1091" s="117"/>
      <c r="N1091" s="117"/>
      <c r="O1091" s="117"/>
      <c r="P1091" s="117"/>
      <c r="Q1091" s="117"/>
    </row>
    <row r="1092" s="95" customFormat="1" ht="15.75" customHeight="1" spans="1:17">
      <c r="A1092" s="112">
        <v>2200114</v>
      </c>
      <c r="B1092" s="113" t="s">
        <v>893</v>
      </c>
      <c r="C1092" s="119"/>
      <c r="D1092" s="152"/>
      <c r="E1092" s="115">
        <f t="shared" si="174"/>
        <v>0</v>
      </c>
      <c r="F1092" s="116" t="str">
        <f t="shared" si="175"/>
        <v/>
      </c>
      <c r="G1092" s="119"/>
      <c r="H1092" s="117"/>
      <c r="I1092" s="117"/>
      <c r="J1092" s="117"/>
      <c r="K1092" s="117"/>
      <c r="L1092" s="117"/>
      <c r="M1092" s="117"/>
      <c r="N1092" s="117"/>
      <c r="O1092" s="117"/>
      <c r="P1092" s="117"/>
      <c r="Q1092" s="117"/>
    </row>
    <row r="1093" s="95" customFormat="1" ht="15.75" customHeight="1" spans="1:17">
      <c r="A1093" s="112">
        <v>2200115</v>
      </c>
      <c r="B1093" s="113" t="s">
        <v>894</v>
      </c>
      <c r="C1093" s="119"/>
      <c r="D1093" s="152"/>
      <c r="E1093" s="115">
        <f t="shared" si="174"/>
        <v>0</v>
      </c>
      <c r="F1093" s="116" t="str">
        <f t="shared" si="175"/>
        <v/>
      </c>
      <c r="G1093" s="119"/>
      <c r="H1093" s="117"/>
      <c r="I1093" s="117"/>
      <c r="J1093" s="117"/>
      <c r="K1093" s="117"/>
      <c r="L1093" s="117"/>
      <c r="M1093" s="117"/>
      <c r="N1093" s="117"/>
      <c r="O1093" s="117"/>
      <c r="P1093" s="117"/>
      <c r="Q1093" s="117"/>
    </row>
    <row r="1094" s="95" customFormat="1" ht="15.75" customHeight="1" spans="1:17">
      <c r="A1094" s="112">
        <v>2200116</v>
      </c>
      <c r="B1094" s="113" t="s">
        <v>895</v>
      </c>
      <c r="C1094" s="119"/>
      <c r="D1094" s="152"/>
      <c r="E1094" s="115">
        <f t="shared" si="174"/>
        <v>0</v>
      </c>
      <c r="F1094" s="116" t="str">
        <f t="shared" si="175"/>
        <v/>
      </c>
      <c r="G1094" s="119"/>
      <c r="H1094" s="117"/>
      <c r="I1094" s="117"/>
      <c r="J1094" s="117"/>
      <c r="K1094" s="117"/>
      <c r="L1094" s="117"/>
      <c r="M1094" s="117"/>
      <c r="N1094" s="117"/>
      <c r="O1094" s="117"/>
      <c r="P1094" s="117"/>
      <c r="Q1094" s="117"/>
    </row>
    <row r="1095" s="95" customFormat="1" ht="15.75" customHeight="1" spans="1:17">
      <c r="A1095" s="112">
        <v>2200119</v>
      </c>
      <c r="B1095" s="113" t="s">
        <v>896</v>
      </c>
      <c r="C1095" s="119"/>
      <c r="D1095" s="152"/>
      <c r="E1095" s="115">
        <f t="shared" ref="E1095:E1158" si="186">D1095-C1095</f>
        <v>0</v>
      </c>
      <c r="F1095" s="116" t="str">
        <f t="shared" ref="F1095:F1158" si="187">IFERROR(E1095/C1095,"")</f>
        <v/>
      </c>
      <c r="G1095" s="119"/>
      <c r="H1095" s="117"/>
      <c r="I1095" s="117"/>
      <c r="J1095" s="117"/>
      <c r="K1095" s="117"/>
      <c r="L1095" s="117"/>
      <c r="M1095" s="117"/>
      <c r="N1095" s="117"/>
      <c r="O1095" s="117"/>
      <c r="P1095" s="117"/>
      <c r="Q1095" s="117"/>
    </row>
    <row r="1096" s="95" customFormat="1" ht="15.75" customHeight="1" spans="1:17">
      <c r="A1096" s="112">
        <v>2200120</v>
      </c>
      <c r="B1096" s="113" t="s">
        <v>897</v>
      </c>
      <c r="C1096" s="119"/>
      <c r="D1096" s="152"/>
      <c r="E1096" s="115">
        <f t="shared" si="186"/>
        <v>0</v>
      </c>
      <c r="F1096" s="116" t="str">
        <f t="shared" si="187"/>
        <v/>
      </c>
      <c r="G1096" s="119"/>
      <c r="H1096" s="117"/>
      <c r="I1096" s="117"/>
      <c r="J1096" s="117"/>
      <c r="K1096" s="117"/>
      <c r="L1096" s="117"/>
      <c r="M1096" s="117"/>
      <c r="N1096" s="117"/>
      <c r="O1096" s="117"/>
      <c r="P1096" s="117"/>
      <c r="Q1096" s="117"/>
    </row>
    <row r="1097" s="95" customFormat="1" ht="15.75" customHeight="1" spans="1:17">
      <c r="A1097" s="112">
        <v>2200121</v>
      </c>
      <c r="B1097" s="113" t="s">
        <v>898</v>
      </c>
      <c r="C1097" s="119"/>
      <c r="D1097" s="152"/>
      <c r="E1097" s="115">
        <f t="shared" si="186"/>
        <v>0</v>
      </c>
      <c r="F1097" s="116" t="str">
        <f t="shared" si="187"/>
        <v/>
      </c>
      <c r="G1097" s="119"/>
      <c r="H1097" s="117"/>
      <c r="I1097" s="117"/>
      <c r="J1097" s="117"/>
      <c r="K1097" s="117"/>
      <c r="L1097" s="117"/>
      <c r="M1097" s="117"/>
      <c r="N1097" s="117"/>
      <c r="O1097" s="117"/>
      <c r="P1097" s="117"/>
      <c r="Q1097" s="117"/>
    </row>
    <row r="1098" s="95" customFormat="1" ht="15.75" customHeight="1" spans="1:17">
      <c r="A1098" s="112">
        <v>2200122</v>
      </c>
      <c r="B1098" s="113" t="s">
        <v>899</v>
      </c>
      <c r="C1098" s="119"/>
      <c r="D1098" s="152"/>
      <c r="E1098" s="115">
        <f t="shared" si="186"/>
        <v>0</v>
      </c>
      <c r="F1098" s="116" t="str">
        <f t="shared" si="187"/>
        <v/>
      </c>
      <c r="G1098" s="119"/>
      <c r="H1098" s="117"/>
      <c r="I1098" s="117"/>
      <c r="J1098" s="117"/>
      <c r="K1098" s="117"/>
      <c r="L1098" s="117"/>
      <c r="M1098" s="117"/>
      <c r="N1098" s="117"/>
      <c r="O1098" s="117"/>
      <c r="P1098" s="117"/>
      <c r="Q1098" s="117"/>
    </row>
    <row r="1099" s="95" customFormat="1" ht="15.75" customHeight="1" spans="1:17">
      <c r="A1099" s="112">
        <v>2200123</v>
      </c>
      <c r="B1099" s="113" t="s">
        <v>900</v>
      </c>
      <c r="C1099" s="119"/>
      <c r="D1099" s="152"/>
      <c r="E1099" s="115">
        <f t="shared" si="186"/>
        <v>0</v>
      </c>
      <c r="F1099" s="116" t="str">
        <f t="shared" si="187"/>
        <v/>
      </c>
      <c r="G1099" s="119"/>
      <c r="H1099" s="117"/>
      <c r="I1099" s="117"/>
      <c r="J1099" s="117"/>
      <c r="K1099" s="117"/>
      <c r="L1099" s="117"/>
      <c r="M1099" s="117"/>
      <c r="N1099" s="117"/>
      <c r="O1099" s="117"/>
      <c r="P1099" s="117"/>
      <c r="Q1099" s="117"/>
    </row>
    <row r="1100" s="95" customFormat="1" ht="15.75" customHeight="1" spans="1:17">
      <c r="A1100" s="112">
        <v>2200124</v>
      </c>
      <c r="B1100" s="113" t="s">
        <v>901</v>
      </c>
      <c r="C1100" s="119"/>
      <c r="D1100" s="152"/>
      <c r="E1100" s="115">
        <f t="shared" si="186"/>
        <v>0</v>
      </c>
      <c r="F1100" s="116" t="str">
        <f t="shared" si="187"/>
        <v/>
      </c>
      <c r="G1100" s="119"/>
      <c r="H1100" s="117"/>
      <c r="I1100" s="117"/>
      <c r="J1100" s="117"/>
      <c r="K1100" s="117"/>
      <c r="L1100" s="117"/>
      <c r="M1100" s="117"/>
      <c r="N1100" s="117"/>
      <c r="O1100" s="117"/>
      <c r="P1100" s="117"/>
      <c r="Q1100" s="117"/>
    </row>
    <row r="1101" s="95" customFormat="1" ht="15.75" customHeight="1" spans="1:17">
      <c r="A1101" s="112">
        <v>2200125</v>
      </c>
      <c r="B1101" s="113" t="s">
        <v>902</v>
      </c>
      <c r="C1101" s="119"/>
      <c r="D1101" s="152"/>
      <c r="E1101" s="115">
        <f t="shared" si="186"/>
        <v>0</v>
      </c>
      <c r="F1101" s="116" t="str">
        <f t="shared" si="187"/>
        <v/>
      </c>
      <c r="G1101" s="119"/>
      <c r="H1101" s="117"/>
      <c r="I1101" s="117"/>
      <c r="J1101" s="117"/>
      <c r="K1101" s="117"/>
      <c r="L1101" s="117"/>
      <c r="M1101" s="117"/>
      <c r="N1101" s="117"/>
      <c r="O1101" s="117"/>
      <c r="P1101" s="117"/>
      <c r="Q1101" s="117"/>
    </row>
    <row r="1102" s="95" customFormat="1" ht="15.75" customHeight="1" spans="1:17">
      <c r="A1102" s="112">
        <v>2200126</v>
      </c>
      <c r="B1102" s="113" t="s">
        <v>903</v>
      </c>
      <c r="C1102" s="119"/>
      <c r="D1102" s="152"/>
      <c r="E1102" s="115">
        <f t="shared" si="186"/>
        <v>0</v>
      </c>
      <c r="F1102" s="116" t="str">
        <f t="shared" si="187"/>
        <v/>
      </c>
      <c r="G1102" s="119"/>
      <c r="H1102" s="117"/>
      <c r="I1102" s="117"/>
      <c r="J1102" s="117"/>
      <c r="K1102" s="117"/>
      <c r="L1102" s="117"/>
      <c r="M1102" s="117"/>
      <c r="N1102" s="117"/>
      <c r="O1102" s="117"/>
      <c r="P1102" s="117"/>
      <c r="Q1102" s="117"/>
    </row>
    <row r="1103" s="95" customFormat="1" ht="15.75" customHeight="1" spans="1:17">
      <c r="A1103" s="112">
        <v>2200127</v>
      </c>
      <c r="B1103" s="113" t="s">
        <v>904</v>
      </c>
      <c r="C1103" s="119"/>
      <c r="D1103" s="152"/>
      <c r="E1103" s="115">
        <f t="shared" si="186"/>
        <v>0</v>
      </c>
      <c r="F1103" s="116" t="str">
        <f t="shared" si="187"/>
        <v/>
      </c>
      <c r="G1103" s="119"/>
      <c r="H1103" s="117"/>
      <c r="I1103" s="117"/>
      <c r="J1103" s="117"/>
      <c r="K1103" s="117"/>
      <c r="L1103" s="117"/>
      <c r="M1103" s="117"/>
      <c r="N1103" s="117"/>
      <c r="O1103" s="117"/>
      <c r="P1103" s="117"/>
      <c r="Q1103" s="117"/>
    </row>
    <row r="1104" s="95" customFormat="1" ht="15.75" customHeight="1" spans="1:17">
      <c r="A1104" s="112">
        <v>2200128</v>
      </c>
      <c r="B1104" s="113" t="s">
        <v>905</v>
      </c>
      <c r="C1104" s="119"/>
      <c r="D1104" s="152"/>
      <c r="E1104" s="115">
        <f t="shared" si="186"/>
        <v>0</v>
      </c>
      <c r="F1104" s="116" t="str">
        <f t="shared" si="187"/>
        <v/>
      </c>
      <c r="G1104" s="119"/>
      <c r="H1104" s="117"/>
      <c r="I1104" s="117"/>
      <c r="J1104" s="117"/>
      <c r="K1104" s="117"/>
      <c r="L1104" s="117"/>
      <c r="M1104" s="117"/>
      <c r="N1104" s="117"/>
      <c r="O1104" s="117"/>
      <c r="P1104" s="117"/>
      <c r="Q1104" s="117"/>
    </row>
    <row r="1105" s="95" customFormat="1" ht="15.75" customHeight="1" spans="1:17">
      <c r="A1105" s="112">
        <v>2200129</v>
      </c>
      <c r="B1105" s="113" t="s">
        <v>906</v>
      </c>
      <c r="C1105" s="119"/>
      <c r="D1105" s="152"/>
      <c r="E1105" s="115">
        <f t="shared" si="186"/>
        <v>0</v>
      </c>
      <c r="F1105" s="116" t="str">
        <f t="shared" si="187"/>
        <v/>
      </c>
      <c r="G1105" s="119"/>
      <c r="H1105" s="117"/>
      <c r="I1105" s="117"/>
      <c r="J1105" s="117"/>
      <c r="K1105" s="117"/>
      <c r="L1105" s="117"/>
      <c r="M1105" s="117"/>
      <c r="N1105" s="117"/>
      <c r="O1105" s="117"/>
      <c r="P1105" s="117"/>
      <c r="Q1105" s="117"/>
    </row>
    <row r="1106" s="95" customFormat="1" ht="15.75" customHeight="1" spans="1:17">
      <c r="A1106" s="112">
        <v>2200150</v>
      </c>
      <c r="B1106" s="113" t="s">
        <v>67</v>
      </c>
      <c r="C1106" s="119">
        <v>1632</v>
      </c>
      <c r="D1106" s="152">
        <v>1197</v>
      </c>
      <c r="E1106" s="115">
        <f t="shared" si="186"/>
        <v>-435</v>
      </c>
      <c r="F1106" s="116">
        <f t="shared" si="187"/>
        <v>-0.266544117647059</v>
      </c>
      <c r="G1106" s="119">
        <v>1197</v>
      </c>
      <c r="H1106" s="117"/>
      <c r="I1106" s="117"/>
      <c r="J1106" s="117"/>
      <c r="K1106" s="117"/>
      <c r="L1106" s="117"/>
      <c r="M1106" s="117"/>
      <c r="N1106" s="117"/>
      <c r="O1106" s="117"/>
      <c r="P1106" s="117"/>
      <c r="Q1106" s="117"/>
    </row>
    <row r="1107" s="95" customFormat="1" ht="15.75" customHeight="1" spans="1:17">
      <c r="A1107" s="112">
        <v>2200199</v>
      </c>
      <c r="B1107" s="113" t="s">
        <v>907</v>
      </c>
      <c r="C1107" s="119">
        <v>1004</v>
      </c>
      <c r="D1107" s="152">
        <v>1152</v>
      </c>
      <c r="E1107" s="115">
        <f t="shared" si="186"/>
        <v>148</v>
      </c>
      <c r="F1107" s="116">
        <f t="shared" si="187"/>
        <v>0.147410358565737</v>
      </c>
      <c r="G1107" s="119">
        <v>1152</v>
      </c>
      <c r="H1107" s="117"/>
      <c r="I1107" s="117"/>
      <c r="J1107" s="117"/>
      <c r="K1107" s="117"/>
      <c r="L1107" s="117"/>
      <c r="M1107" s="117"/>
      <c r="N1107" s="117"/>
      <c r="O1107" s="117"/>
      <c r="P1107" s="117"/>
      <c r="Q1107" s="117"/>
    </row>
    <row r="1108" s="95" customFormat="1" ht="15.75" customHeight="1" spans="1:17">
      <c r="A1108" s="112">
        <v>22005</v>
      </c>
      <c r="B1108" s="113" t="s">
        <v>908</v>
      </c>
      <c r="C1108" s="114">
        <f t="shared" ref="C1108:G1108" si="188">SUM(C1109,C1110,C1111,C1112,C1113,C1114,C1115,C1116,C1117,C1118,C1119,C1120,C1121,C1122)</f>
        <v>65</v>
      </c>
      <c r="D1108" s="150">
        <f t="shared" si="188"/>
        <v>62</v>
      </c>
      <c r="E1108" s="115">
        <f t="shared" si="186"/>
        <v>-3</v>
      </c>
      <c r="F1108" s="116">
        <f t="shared" si="187"/>
        <v>-0.0461538461538462</v>
      </c>
      <c r="G1108" s="114">
        <f>SUM(G1109,G1110,G1111,G1112,G1113,G1114,G1115,G1116,G1117,G1118,G1119,G1120,G1121,G1122)</f>
        <v>62</v>
      </c>
      <c r="H1108" s="117"/>
      <c r="I1108" s="117"/>
      <c r="J1108" s="117"/>
      <c r="K1108" s="117"/>
      <c r="L1108" s="117"/>
      <c r="M1108" s="117"/>
      <c r="N1108" s="117"/>
      <c r="O1108" s="117"/>
      <c r="P1108" s="117"/>
      <c r="Q1108" s="117"/>
    </row>
    <row r="1109" s="95" customFormat="1" ht="15.75" customHeight="1" spans="1:17">
      <c r="A1109" s="112">
        <v>2200501</v>
      </c>
      <c r="B1109" s="113" t="s">
        <v>58</v>
      </c>
      <c r="C1109" s="118"/>
      <c r="D1109" s="151"/>
      <c r="E1109" s="115">
        <f t="shared" si="186"/>
        <v>0</v>
      </c>
      <c r="F1109" s="116" t="str">
        <f t="shared" si="187"/>
        <v/>
      </c>
      <c r="G1109" s="118"/>
      <c r="H1109" s="117"/>
      <c r="I1109" s="117"/>
      <c r="J1109" s="117"/>
      <c r="K1109" s="117"/>
      <c r="L1109" s="117"/>
      <c r="M1109" s="117"/>
      <c r="N1109" s="117"/>
      <c r="O1109" s="117"/>
      <c r="P1109" s="117"/>
      <c r="Q1109" s="117"/>
    </row>
    <row r="1110" s="95" customFormat="1" ht="15.75" customHeight="1" spans="1:17">
      <c r="A1110" s="112">
        <v>2200502</v>
      </c>
      <c r="B1110" s="113" t="s">
        <v>59</v>
      </c>
      <c r="C1110" s="119"/>
      <c r="D1110" s="152"/>
      <c r="E1110" s="115">
        <f t="shared" si="186"/>
        <v>0</v>
      </c>
      <c r="F1110" s="116" t="str">
        <f t="shared" si="187"/>
        <v/>
      </c>
      <c r="G1110" s="119"/>
      <c r="H1110" s="117"/>
      <c r="I1110" s="117"/>
      <c r="J1110" s="117"/>
      <c r="K1110" s="117"/>
      <c r="L1110" s="117"/>
      <c r="M1110" s="117"/>
      <c r="N1110" s="117"/>
      <c r="O1110" s="117"/>
      <c r="P1110" s="117"/>
      <c r="Q1110" s="117"/>
    </row>
    <row r="1111" s="95" customFormat="1" ht="15.75" customHeight="1" spans="1:17">
      <c r="A1111" s="112">
        <v>2200503</v>
      </c>
      <c r="B1111" s="113" t="s">
        <v>60</v>
      </c>
      <c r="C1111" s="119"/>
      <c r="D1111" s="152"/>
      <c r="E1111" s="115">
        <f t="shared" si="186"/>
        <v>0</v>
      </c>
      <c r="F1111" s="116" t="str">
        <f t="shared" si="187"/>
        <v/>
      </c>
      <c r="G1111" s="119"/>
      <c r="H1111" s="117"/>
      <c r="I1111" s="117"/>
      <c r="J1111" s="117"/>
      <c r="K1111" s="117"/>
      <c r="L1111" s="117"/>
      <c r="M1111" s="117"/>
      <c r="N1111" s="117"/>
      <c r="O1111" s="117"/>
      <c r="P1111" s="117"/>
      <c r="Q1111" s="117"/>
    </row>
    <row r="1112" s="95" customFormat="1" ht="15.75" customHeight="1" spans="1:17">
      <c r="A1112" s="112">
        <v>2200504</v>
      </c>
      <c r="B1112" s="113" t="s">
        <v>909</v>
      </c>
      <c r="C1112" s="119">
        <v>41</v>
      </c>
      <c r="D1112" s="152"/>
      <c r="E1112" s="115">
        <f t="shared" si="186"/>
        <v>-41</v>
      </c>
      <c r="F1112" s="116">
        <f t="shared" si="187"/>
        <v>-1</v>
      </c>
      <c r="G1112" s="119"/>
      <c r="H1112" s="117"/>
      <c r="I1112" s="117"/>
      <c r="J1112" s="117"/>
      <c r="K1112" s="117"/>
      <c r="L1112" s="117"/>
      <c r="M1112" s="117"/>
      <c r="N1112" s="117"/>
      <c r="O1112" s="117"/>
      <c r="P1112" s="117"/>
      <c r="Q1112" s="117"/>
    </row>
    <row r="1113" s="95" customFormat="1" ht="15.75" customHeight="1" spans="1:17">
      <c r="A1113" s="112">
        <v>2200506</v>
      </c>
      <c r="B1113" s="113" t="s">
        <v>910</v>
      </c>
      <c r="C1113" s="119"/>
      <c r="D1113" s="152"/>
      <c r="E1113" s="115">
        <f t="shared" si="186"/>
        <v>0</v>
      </c>
      <c r="F1113" s="116" t="str">
        <f t="shared" si="187"/>
        <v/>
      </c>
      <c r="G1113" s="119"/>
      <c r="H1113" s="117"/>
      <c r="I1113" s="117"/>
      <c r="J1113" s="117"/>
      <c r="K1113" s="117"/>
      <c r="L1113" s="117"/>
      <c r="M1113" s="117"/>
      <c r="N1113" s="117"/>
      <c r="O1113" s="117"/>
      <c r="P1113" s="117"/>
      <c r="Q1113" s="117"/>
    </row>
    <row r="1114" s="95" customFormat="1" ht="15.75" customHeight="1" spans="1:17">
      <c r="A1114" s="112">
        <v>2200507</v>
      </c>
      <c r="B1114" s="113" t="s">
        <v>911</v>
      </c>
      <c r="C1114" s="119"/>
      <c r="D1114" s="152"/>
      <c r="E1114" s="115">
        <f t="shared" si="186"/>
        <v>0</v>
      </c>
      <c r="F1114" s="116" t="str">
        <f t="shared" si="187"/>
        <v/>
      </c>
      <c r="G1114" s="119"/>
      <c r="H1114" s="117"/>
      <c r="I1114" s="117"/>
      <c r="J1114" s="117"/>
      <c r="K1114" s="117"/>
      <c r="L1114" s="117"/>
      <c r="M1114" s="117"/>
      <c r="N1114" s="117"/>
      <c r="O1114" s="117"/>
      <c r="P1114" s="117"/>
      <c r="Q1114" s="117"/>
    </row>
    <row r="1115" s="95" customFormat="1" ht="15.75" customHeight="1" spans="1:17">
      <c r="A1115" s="112">
        <v>2200508</v>
      </c>
      <c r="B1115" s="113" t="s">
        <v>912</v>
      </c>
      <c r="C1115" s="119"/>
      <c r="D1115" s="152"/>
      <c r="E1115" s="115">
        <f t="shared" si="186"/>
        <v>0</v>
      </c>
      <c r="F1115" s="116" t="str">
        <f t="shared" si="187"/>
        <v/>
      </c>
      <c r="G1115" s="119"/>
      <c r="H1115" s="117"/>
      <c r="I1115" s="117"/>
      <c r="J1115" s="117"/>
      <c r="K1115" s="117"/>
      <c r="L1115" s="117"/>
      <c r="M1115" s="117"/>
      <c r="N1115" s="117"/>
      <c r="O1115" s="117"/>
      <c r="P1115" s="117"/>
      <c r="Q1115" s="117"/>
    </row>
    <row r="1116" s="95" customFormat="1" ht="15.75" customHeight="1" spans="1:17">
      <c r="A1116" s="112">
        <v>2200509</v>
      </c>
      <c r="B1116" s="113" t="s">
        <v>913</v>
      </c>
      <c r="C1116" s="119"/>
      <c r="D1116" s="152"/>
      <c r="E1116" s="115">
        <f t="shared" si="186"/>
        <v>0</v>
      </c>
      <c r="F1116" s="116" t="str">
        <f t="shared" si="187"/>
        <v/>
      </c>
      <c r="G1116" s="119"/>
      <c r="H1116" s="117"/>
      <c r="I1116" s="117"/>
      <c r="J1116" s="117"/>
      <c r="K1116" s="117"/>
      <c r="L1116" s="117"/>
      <c r="M1116" s="117"/>
      <c r="N1116" s="117"/>
      <c r="O1116" s="117"/>
      <c r="P1116" s="117"/>
      <c r="Q1116" s="117"/>
    </row>
    <row r="1117" s="95" customFormat="1" ht="15.75" customHeight="1" spans="1:17">
      <c r="A1117" s="112">
        <v>2200510</v>
      </c>
      <c r="B1117" s="113" t="s">
        <v>914</v>
      </c>
      <c r="C1117" s="119"/>
      <c r="D1117" s="152"/>
      <c r="E1117" s="115">
        <f t="shared" si="186"/>
        <v>0</v>
      </c>
      <c r="F1117" s="116" t="str">
        <f t="shared" si="187"/>
        <v/>
      </c>
      <c r="G1117" s="119"/>
      <c r="H1117" s="117"/>
      <c r="I1117" s="117"/>
      <c r="J1117" s="117"/>
      <c r="K1117" s="117"/>
      <c r="L1117" s="117"/>
      <c r="M1117" s="117"/>
      <c r="N1117" s="117"/>
      <c r="O1117" s="117"/>
      <c r="P1117" s="117"/>
      <c r="Q1117" s="117"/>
    </row>
    <row r="1118" s="95" customFormat="1" ht="15.75" customHeight="1" spans="1:17">
      <c r="A1118" s="112">
        <v>2200511</v>
      </c>
      <c r="B1118" s="113" t="s">
        <v>915</v>
      </c>
      <c r="C1118" s="119"/>
      <c r="D1118" s="152"/>
      <c r="E1118" s="115">
        <f t="shared" si="186"/>
        <v>0</v>
      </c>
      <c r="F1118" s="116" t="str">
        <f t="shared" si="187"/>
        <v/>
      </c>
      <c r="G1118" s="119"/>
      <c r="H1118" s="117"/>
      <c r="I1118" s="117"/>
      <c r="J1118" s="117"/>
      <c r="K1118" s="117"/>
      <c r="L1118" s="117"/>
      <c r="M1118" s="117"/>
      <c r="N1118" s="117"/>
      <c r="O1118" s="117"/>
      <c r="P1118" s="117"/>
      <c r="Q1118" s="117"/>
    </row>
    <row r="1119" s="95" customFormat="1" ht="15.75" customHeight="1" spans="1:17">
      <c r="A1119" s="112">
        <v>2200512</v>
      </c>
      <c r="B1119" s="113" t="s">
        <v>916</v>
      </c>
      <c r="C1119" s="119"/>
      <c r="D1119" s="152"/>
      <c r="E1119" s="115">
        <f t="shared" si="186"/>
        <v>0</v>
      </c>
      <c r="F1119" s="116" t="str">
        <f t="shared" si="187"/>
        <v/>
      </c>
      <c r="G1119" s="119"/>
      <c r="H1119" s="117"/>
      <c r="I1119" s="117"/>
      <c r="J1119" s="117"/>
      <c r="K1119" s="117"/>
      <c r="L1119" s="117"/>
      <c r="M1119" s="117"/>
      <c r="N1119" s="117"/>
      <c r="O1119" s="117"/>
      <c r="P1119" s="117"/>
      <c r="Q1119" s="117"/>
    </row>
    <row r="1120" s="95" customFormat="1" ht="15.75" customHeight="1" spans="1:17">
      <c r="A1120" s="112">
        <v>2200513</v>
      </c>
      <c r="B1120" s="113" t="s">
        <v>917</v>
      </c>
      <c r="C1120" s="119"/>
      <c r="D1120" s="152"/>
      <c r="E1120" s="115">
        <f t="shared" si="186"/>
        <v>0</v>
      </c>
      <c r="F1120" s="116" t="str">
        <f t="shared" si="187"/>
        <v/>
      </c>
      <c r="G1120" s="119"/>
      <c r="H1120" s="117"/>
      <c r="I1120" s="117"/>
      <c r="J1120" s="117"/>
      <c r="K1120" s="117"/>
      <c r="L1120" s="117"/>
      <c r="M1120" s="117"/>
      <c r="N1120" s="117"/>
      <c r="O1120" s="117"/>
      <c r="P1120" s="117"/>
      <c r="Q1120" s="117"/>
    </row>
    <row r="1121" s="95" customFormat="1" ht="15.75" customHeight="1" spans="1:17">
      <c r="A1121" s="112">
        <v>2200514</v>
      </c>
      <c r="B1121" s="113" t="s">
        <v>918</v>
      </c>
      <c r="C1121" s="119"/>
      <c r="D1121" s="152"/>
      <c r="E1121" s="115">
        <f t="shared" si="186"/>
        <v>0</v>
      </c>
      <c r="F1121" s="116" t="str">
        <f t="shared" si="187"/>
        <v/>
      </c>
      <c r="G1121" s="119"/>
      <c r="H1121" s="117"/>
      <c r="I1121" s="117"/>
      <c r="J1121" s="117"/>
      <c r="K1121" s="117"/>
      <c r="L1121" s="117"/>
      <c r="M1121" s="117"/>
      <c r="N1121" s="117"/>
      <c r="O1121" s="117"/>
      <c r="P1121" s="117"/>
      <c r="Q1121" s="117"/>
    </row>
    <row r="1122" s="95" customFormat="1" ht="15.75" customHeight="1" spans="1:17">
      <c r="A1122" s="112">
        <v>2200599</v>
      </c>
      <c r="B1122" s="113" t="s">
        <v>919</v>
      </c>
      <c r="C1122" s="119">
        <v>24</v>
      </c>
      <c r="D1122" s="152">
        <v>62</v>
      </c>
      <c r="E1122" s="115">
        <f t="shared" si="186"/>
        <v>38</v>
      </c>
      <c r="F1122" s="116">
        <f t="shared" si="187"/>
        <v>1.58333333333333</v>
      </c>
      <c r="G1122" s="119">
        <v>62</v>
      </c>
      <c r="H1122" s="117"/>
      <c r="I1122" s="117"/>
      <c r="J1122" s="117"/>
      <c r="K1122" s="117"/>
      <c r="L1122" s="117"/>
      <c r="M1122" s="117"/>
      <c r="N1122" s="117"/>
      <c r="O1122" s="117"/>
      <c r="P1122" s="117"/>
      <c r="Q1122" s="117"/>
    </row>
    <row r="1123" s="95" customFormat="1" ht="15.75" customHeight="1" spans="1:17">
      <c r="A1123" s="112">
        <v>22099</v>
      </c>
      <c r="B1123" s="113" t="s">
        <v>920</v>
      </c>
      <c r="C1123" s="118"/>
      <c r="D1123" s="152"/>
      <c r="E1123" s="115">
        <f t="shared" si="186"/>
        <v>0</v>
      </c>
      <c r="F1123" s="116" t="str">
        <f t="shared" si="187"/>
        <v/>
      </c>
      <c r="G1123" s="119"/>
      <c r="H1123" s="117"/>
      <c r="I1123" s="117"/>
      <c r="J1123" s="117"/>
      <c r="K1123" s="117"/>
      <c r="L1123" s="117"/>
      <c r="M1123" s="117"/>
      <c r="N1123" s="117"/>
      <c r="O1123" s="117"/>
      <c r="P1123" s="117"/>
      <c r="Q1123" s="117"/>
    </row>
    <row r="1124" s="95" customFormat="1" ht="15.75" customHeight="1" spans="1:17">
      <c r="A1124" s="112">
        <v>221</v>
      </c>
      <c r="B1124" s="113" t="s">
        <v>921</v>
      </c>
      <c r="C1124" s="114">
        <f t="shared" ref="C1124:G1124" si="189">SUM(C1125,C1136,C1140)</f>
        <v>4576</v>
      </c>
      <c r="D1124" s="150">
        <f t="shared" si="189"/>
        <v>5259</v>
      </c>
      <c r="E1124" s="115">
        <f t="shared" si="186"/>
        <v>683</v>
      </c>
      <c r="F1124" s="116">
        <f t="shared" si="187"/>
        <v>0.149256993006993</v>
      </c>
      <c r="G1124" s="114">
        <f>SUM(G1125,G1136,G1140)</f>
        <v>5259</v>
      </c>
      <c r="H1124" s="117"/>
      <c r="I1124" s="117"/>
      <c r="J1124" s="117"/>
      <c r="K1124" s="117"/>
      <c r="L1124" s="117"/>
      <c r="M1124" s="117"/>
      <c r="N1124" s="117"/>
      <c r="O1124" s="117"/>
      <c r="P1124" s="117"/>
      <c r="Q1124" s="117"/>
    </row>
    <row r="1125" s="95" customFormat="1" ht="15.75" customHeight="1" spans="1:17">
      <c r="A1125" s="112">
        <v>22101</v>
      </c>
      <c r="B1125" s="113" t="s">
        <v>922</v>
      </c>
      <c r="C1125" s="114">
        <f t="shared" ref="C1125:G1125" si="190">SUM(C1126,C1127,C1128,C1129,C1130,C1131,C1132,C1133,C1134,C1135)</f>
        <v>94</v>
      </c>
      <c r="D1125" s="150">
        <f t="shared" si="190"/>
        <v>94</v>
      </c>
      <c r="E1125" s="115">
        <f t="shared" si="186"/>
        <v>0</v>
      </c>
      <c r="F1125" s="116">
        <f t="shared" si="187"/>
        <v>0</v>
      </c>
      <c r="G1125" s="114">
        <f>SUM(G1126,G1127,G1128,G1129,G1130,G1131,G1132,G1133,G1134,G1135)</f>
        <v>94</v>
      </c>
      <c r="H1125" s="117"/>
      <c r="I1125" s="117"/>
      <c r="J1125" s="117"/>
      <c r="K1125" s="117"/>
      <c r="L1125" s="117"/>
      <c r="M1125" s="117"/>
      <c r="N1125" s="117"/>
      <c r="O1125" s="117"/>
      <c r="P1125" s="117"/>
      <c r="Q1125" s="117"/>
    </row>
    <row r="1126" s="95" customFormat="1" ht="15.75" customHeight="1" spans="1:17">
      <c r="A1126" s="112">
        <v>2210101</v>
      </c>
      <c r="B1126" s="113" t="s">
        <v>923</v>
      </c>
      <c r="C1126" s="118"/>
      <c r="D1126" s="151"/>
      <c r="E1126" s="115">
        <f t="shared" si="186"/>
        <v>0</v>
      </c>
      <c r="F1126" s="116" t="str">
        <f t="shared" si="187"/>
        <v/>
      </c>
      <c r="G1126" s="118"/>
      <c r="H1126" s="117"/>
      <c r="I1126" s="117"/>
      <c r="J1126" s="117"/>
      <c r="K1126" s="117"/>
      <c r="L1126" s="117"/>
      <c r="M1126" s="117"/>
      <c r="N1126" s="117"/>
      <c r="O1126" s="117"/>
      <c r="P1126" s="117"/>
      <c r="Q1126" s="117"/>
    </row>
    <row r="1127" s="95" customFormat="1" ht="15.75" customHeight="1" spans="1:17">
      <c r="A1127" s="112">
        <v>2210102</v>
      </c>
      <c r="B1127" s="113" t="s">
        <v>924</v>
      </c>
      <c r="C1127" s="119"/>
      <c r="D1127" s="152"/>
      <c r="E1127" s="115">
        <f t="shared" si="186"/>
        <v>0</v>
      </c>
      <c r="F1127" s="116" t="str">
        <f t="shared" si="187"/>
        <v/>
      </c>
      <c r="G1127" s="119"/>
      <c r="H1127" s="117"/>
      <c r="I1127" s="117"/>
      <c r="J1127" s="117"/>
      <c r="K1127" s="117"/>
      <c r="L1127" s="117"/>
      <c r="M1127" s="117"/>
      <c r="N1127" s="117"/>
      <c r="O1127" s="117"/>
      <c r="P1127" s="117"/>
      <c r="Q1127" s="117"/>
    </row>
    <row r="1128" s="95" customFormat="1" ht="15.75" customHeight="1" spans="1:17">
      <c r="A1128" s="112">
        <v>2210103</v>
      </c>
      <c r="B1128" s="113" t="s">
        <v>925</v>
      </c>
      <c r="C1128" s="119">
        <v>26</v>
      </c>
      <c r="D1128" s="152">
        <v>40</v>
      </c>
      <c r="E1128" s="115">
        <f t="shared" si="186"/>
        <v>14</v>
      </c>
      <c r="F1128" s="116">
        <f t="shared" si="187"/>
        <v>0.538461538461538</v>
      </c>
      <c r="G1128" s="119">
        <v>40</v>
      </c>
      <c r="H1128" s="117"/>
      <c r="I1128" s="117"/>
      <c r="J1128" s="117"/>
      <c r="K1128" s="117"/>
      <c r="L1128" s="117"/>
      <c r="M1128" s="117"/>
      <c r="N1128" s="117"/>
      <c r="O1128" s="117"/>
      <c r="P1128" s="117"/>
      <c r="Q1128" s="117"/>
    </row>
    <row r="1129" s="95" customFormat="1" ht="15.75" customHeight="1" spans="1:17">
      <c r="A1129" s="112">
        <v>2210104</v>
      </c>
      <c r="B1129" s="113" t="s">
        <v>926</v>
      </c>
      <c r="C1129" s="119"/>
      <c r="D1129" s="152"/>
      <c r="E1129" s="115">
        <f t="shared" si="186"/>
        <v>0</v>
      </c>
      <c r="F1129" s="116" t="str">
        <f t="shared" si="187"/>
        <v/>
      </c>
      <c r="G1129" s="119"/>
      <c r="H1129" s="117"/>
      <c r="I1129" s="117"/>
      <c r="J1129" s="117"/>
      <c r="K1129" s="117"/>
      <c r="L1129" s="117"/>
      <c r="M1129" s="117"/>
      <c r="N1129" s="117"/>
      <c r="O1129" s="117"/>
      <c r="P1129" s="117"/>
      <c r="Q1129" s="117"/>
    </row>
    <row r="1130" s="95" customFormat="1" ht="15.75" customHeight="1" spans="1:17">
      <c r="A1130" s="112">
        <v>2210105</v>
      </c>
      <c r="B1130" s="113" t="s">
        <v>927</v>
      </c>
      <c r="C1130" s="119">
        <v>68</v>
      </c>
      <c r="D1130" s="152">
        <v>54</v>
      </c>
      <c r="E1130" s="115">
        <f t="shared" si="186"/>
        <v>-14</v>
      </c>
      <c r="F1130" s="116">
        <f t="shared" si="187"/>
        <v>-0.205882352941176</v>
      </c>
      <c r="G1130" s="119">
        <v>54</v>
      </c>
      <c r="H1130" s="117"/>
      <c r="I1130" s="117"/>
      <c r="J1130" s="117"/>
      <c r="K1130" s="117"/>
      <c r="L1130" s="117"/>
      <c r="M1130" s="117"/>
      <c r="N1130" s="117"/>
      <c r="O1130" s="117"/>
      <c r="P1130" s="117"/>
      <c r="Q1130" s="117"/>
    </row>
    <row r="1131" s="95" customFormat="1" ht="15.75" customHeight="1" spans="1:17">
      <c r="A1131" s="112">
        <v>2210106</v>
      </c>
      <c r="B1131" s="113" t="s">
        <v>928</v>
      </c>
      <c r="C1131" s="119"/>
      <c r="D1131" s="152"/>
      <c r="E1131" s="115">
        <f t="shared" si="186"/>
        <v>0</v>
      </c>
      <c r="F1131" s="116" t="str">
        <f t="shared" si="187"/>
        <v/>
      </c>
      <c r="G1131" s="119"/>
      <c r="H1131" s="117"/>
      <c r="I1131" s="117"/>
      <c r="J1131" s="117"/>
      <c r="K1131" s="117"/>
      <c r="L1131" s="117"/>
      <c r="M1131" s="117"/>
      <c r="N1131" s="117"/>
      <c r="O1131" s="117"/>
      <c r="P1131" s="117"/>
      <c r="Q1131" s="117"/>
    </row>
    <row r="1132" s="95" customFormat="1" ht="15.75" customHeight="1" spans="1:17">
      <c r="A1132" s="112">
        <v>2210107</v>
      </c>
      <c r="B1132" s="113" t="s">
        <v>929</v>
      </c>
      <c r="C1132" s="119"/>
      <c r="D1132" s="152"/>
      <c r="E1132" s="115">
        <f t="shared" si="186"/>
        <v>0</v>
      </c>
      <c r="F1132" s="116" t="str">
        <f t="shared" si="187"/>
        <v/>
      </c>
      <c r="G1132" s="119"/>
      <c r="H1132" s="117"/>
      <c r="I1132" s="117"/>
      <c r="J1132" s="117"/>
      <c r="K1132" s="117"/>
      <c r="L1132" s="117"/>
      <c r="M1132" s="117"/>
      <c r="N1132" s="117"/>
      <c r="O1132" s="117"/>
      <c r="P1132" s="117"/>
      <c r="Q1132" s="117"/>
    </row>
    <row r="1133" s="95" customFormat="1" ht="15.75" customHeight="1" spans="1:17">
      <c r="A1133" s="112">
        <v>2210108</v>
      </c>
      <c r="B1133" s="113" t="s">
        <v>930</v>
      </c>
      <c r="C1133" s="119"/>
      <c r="D1133" s="152"/>
      <c r="E1133" s="115">
        <f t="shared" si="186"/>
        <v>0</v>
      </c>
      <c r="F1133" s="116" t="str">
        <f t="shared" si="187"/>
        <v/>
      </c>
      <c r="G1133" s="119"/>
      <c r="H1133" s="117"/>
      <c r="I1133" s="117"/>
      <c r="J1133" s="117"/>
      <c r="K1133" s="117"/>
      <c r="L1133" s="117"/>
      <c r="M1133" s="117"/>
      <c r="N1133" s="117"/>
      <c r="O1133" s="117"/>
      <c r="P1133" s="117"/>
      <c r="Q1133" s="117"/>
    </row>
    <row r="1134" s="95" customFormat="1" ht="15.75" customHeight="1" spans="1:17">
      <c r="A1134" s="112">
        <v>2210109</v>
      </c>
      <c r="B1134" s="113" t="s">
        <v>931</v>
      </c>
      <c r="C1134" s="119"/>
      <c r="D1134" s="152"/>
      <c r="E1134" s="115">
        <f t="shared" si="186"/>
        <v>0</v>
      </c>
      <c r="F1134" s="116" t="str">
        <f t="shared" si="187"/>
        <v/>
      </c>
      <c r="G1134" s="119"/>
      <c r="H1134" s="117"/>
      <c r="I1134" s="117"/>
      <c r="J1134" s="117"/>
      <c r="K1134" s="117"/>
      <c r="L1134" s="117"/>
      <c r="M1134" s="117"/>
      <c r="N1134" s="117"/>
      <c r="O1134" s="117"/>
      <c r="P1134" s="117"/>
      <c r="Q1134" s="117"/>
    </row>
    <row r="1135" s="95" customFormat="1" ht="15.75" customHeight="1" spans="1:17">
      <c r="A1135" s="112">
        <v>2210199</v>
      </c>
      <c r="B1135" s="113" t="s">
        <v>932</v>
      </c>
      <c r="C1135" s="119"/>
      <c r="D1135" s="152"/>
      <c r="E1135" s="115">
        <f t="shared" si="186"/>
        <v>0</v>
      </c>
      <c r="F1135" s="116" t="str">
        <f t="shared" si="187"/>
        <v/>
      </c>
      <c r="G1135" s="119"/>
      <c r="H1135" s="117"/>
      <c r="I1135" s="117"/>
      <c r="J1135" s="117"/>
      <c r="K1135" s="117"/>
      <c r="L1135" s="117"/>
      <c r="M1135" s="117"/>
      <c r="N1135" s="117"/>
      <c r="O1135" s="117"/>
      <c r="P1135" s="117"/>
      <c r="Q1135" s="117"/>
    </row>
    <row r="1136" s="95" customFormat="1" ht="15.75" customHeight="1" spans="1:17">
      <c r="A1136" s="112">
        <v>22102</v>
      </c>
      <c r="B1136" s="113" t="s">
        <v>933</v>
      </c>
      <c r="C1136" s="114">
        <f t="shared" ref="C1136:G1136" si="191">SUM(C1137,C1138,C1139)</f>
        <v>4482</v>
      </c>
      <c r="D1136" s="150">
        <f t="shared" si="191"/>
        <v>5165</v>
      </c>
      <c r="E1136" s="115">
        <f t="shared" si="186"/>
        <v>683</v>
      </c>
      <c r="F1136" s="116">
        <f t="shared" si="187"/>
        <v>0.152387327086122</v>
      </c>
      <c r="G1136" s="114">
        <f>SUM(G1137,G1138,G1139)</f>
        <v>5165</v>
      </c>
      <c r="H1136" s="117"/>
      <c r="I1136" s="117"/>
      <c r="J1136" s="117"/>
      <c r="K1136" s="117"/>
      <c r="L1136" s="117"/>
      <c r="M1136" s="117"/>
      <c r="N1136" s="117"/>
      <c r="O1136" s="117"/>
      <c r="P1136" s="117"/>
      <c r="Q1136" s="117"/>
    </row>
    <row r="1137" s="95" customFormat="1" ht="15.75" customHeight="1" spans="1:17">
      <c r="A1137" s="112">
        <v>2210201</v>
      </c>
      <c r="B1137" s="113" t="s">
        <v>934</v>
      </c>
      <c r="C1137" s="118">
        <v>4482</v>
      </c>
      <c r="D1137" s="151">
        <v>5165</v>
      </c>
      <c r="E1137" s="115">
        <f t="shared" si="186"/>
        <v>683</v>
      </c>
      <c r="F1137" s="116">
        <f t="shared" si="187"/>
        <v>0.152387327086122</v>
      </c>
      <c r="G1137" s="118">
        <v>5165</v>
      </c>
      <c r="H1137" s="117"/>
      <c r="I1137" s="117"/>
      <c r="J1137" s="117"/>
      <c r="K1137" s="117"/>
      <c r="L1137" s="117"/>
      <c r="M1137" s="117"/>
      <c r="N1137" s="117"/>
      <c r="O1137" s="117"/>
      <c r="P1137" s="117"/>
      <c r="Q1137" s="117"/>
    </row>
    <row r="1138" s="95" customFormat="1" ht="15.75" customHeight="1" spans="1:17">
      <c r="A1138" s="112">
        <v>2210202</v>
      </c>
      <c r="B1138" s="113" t="s">
        <v>935</v>
      </c>
      <c r="C1138" s="118"/>
      <c r="D1138" s="151"/>
      <c r="E1138" s="115">
        <f t="shared" si="186"/>
        <v>0</v>
      </c>
      <c r="F1138" s="116" t="str">
        <f t="shared" si="187"/>
        <v/>
      </c>
      <c r="G1138" s="118"/>
      <c r="H1138" s="117"/>
      <c r="I1138" s="117"/>
      <c r="J1138" s="117"/>
      <c r="K1138" s="117"/>
      <c r="L1138" s="117"/>
      <c r="M1138" s="117"/>
      <c r="N1138" s="117"/>
      <c r="O1138" s="117"/>
      <c r="P1138" s="117"/>
      <c r="Q1138" s="117"/>
    </row>
    <row r="1139" s="95" customFormat="1" ht="15.75" customHeight="1" spans="1:17">
      <c r="A1139" s="112">
        <v>2210203</v>
      </c>
      <c r="B1139" s="113" t="s">
        <v>936</v>
      </c>
      <c r="C1139" s="118"/>
      <c r="D1139" s="151"/>
      <c r="E1139" s="115">
        <f t="shared" si="186"/>
        <v>0</v>
      </c>
      <c r="F1139" s="116" t="str">
        <f t="shared" si="187"/>
        <v/>
      </c>
      <c r="G1139" s="118"/>
      <c r="H1139" s="117"/>
      <c r="I1139" s="117"/>
      <c r="J1139" s="117"/>
      <c r="K1139" s="117"/>
      <c r="L1139" s="117"/>
      <c r="M1139" s="117"/>
      <c r="N1139" s="117"/>
      <c r="O1139" s="117"/>
      <c r="P1139" s="117"/>
      <c r="Q1139" s="117"/>
    </row>
    <row r="1140" s="95" customFormat="1" ht="15.75" customHeight="1" spans="1:17">
      <c r="A1140" s="112">
        <v>22103</v>
      </c>
      <c r="B1140" s="113" t="s">
        <v>937</v>
      </c>
      <c r="C1140" s="114">
        <f t="shared" ref="C1140:G1140" si="192">SUM(C1141,C1142,C1143)</f>
        <v>0</v>
      </c>
      <c r="D1140" s="150">
        <f t="shared" si="192"/>
        <v>0</v>
      </c>
      <c r="E1140" s="115">
        <f t="shared" si="186"/>
        <v>0</v>
      </c>
      <c r="F1140" s="116" t="str">
        <f t="shared" si="187"/>
        <v/>
      </c>
      <c r="G1140" s="114">
        <f>SUM(G1141,G1142,G1143)</f>
        <v>0</v>
      </c>
      <c r="H1140" s="117"/>
      <c r="I1140" s="117"/>
      <c r="J1140" s="117"/>
      <c r="K1140" s="117"/>
      <c r="L1140" s="117"/>
      <c r="M1140" s="117"/>
      <c r="N1140" s="117"/>
      <c r="O1140" s="117"/>
      <c r="P1140" s="117"/>
      <c r="Q1140" s="117"/>
    </row>
    <row r="1141" s="95" customFormat="1" ht="15.75" customHeight="1" spans="1:17">
      <c r="A1141" s="112">
        <v>2210301</v>
      </c>
      <c r="B1141" s="113" t="s">
        <v>938</v>
      </c>
      <c r="C1141" s="118"/>
      <c r="D1141" s="151"/>
      <c r="E1141" s="115">
        <f t="shared" si="186"/>
        <v>0</v>
      </c>
      <c r="F1141" s="116" t="str">
        <f t="shared" si="187"/>
        <v/>
      </c>
      <c r="G1141" s="118"/>
      <c r="H1141" s="117"/>
      <c r="I1141" s="117"/>
      <c r="J1141" s="117"/>
      <c r="K1141" s="117"/>
      <c r="L1141" s="117"/>
      <c r="M1141" s="117"/>
      <c r="N1141" s="117"/>
      <c r="O1141" s="117"/>
      <c r="P1141" s="117"/>
      <c r="Q1141" s="117"/>
    </row>
    <row r="1142" s="95" customFormat="1" ht="15.75" customHeight="1" spans="1:17">
      <c r="A1142" s="112">
        <v>2210302</v>
      </c>
      <c r="B1142" s="113" t="s">
        <v>939</v>
      </c>
      <c r="C1142" s="118"/>
      <c r="D1142" s="151"/>
      <c r="E1142" s="115">
        <f t="shared" si="186"/>
        <v>0</v>
      </c>
      <c r="F1142" s="116" t="str">
        <f t="shared" si="187"/>
        <v/>
      </c>
      <c r="G1142" s="118"/>
      <c r="H1142" s="117"/>
      <c r="I1142" s="117"/>
      <c r="J1142" s="117"/>
      <c r="K1142" s="117"/>
      <c r="L1142" s="117"/>
      <c r="M1142" s="117"/>
      <c r="N1142" s="117"/>
      <c r="O1142" s="117"/>
      <c r="P1142" s="117"/>
      <c r="Q1142" s="117"/>
    </row>
    <row r="1143" s="95" customFormat="1" ht="15.75" customHeight="1" spans="1:17">
      <c r="A1143" s="112">
        <v>2210399</v>
      </c>
      <c r="B1143" s="113" t="s">
        <v>940</v>
      </c>
      <c r="C1143" s="118"/>
      <c r="D1143" s="151"/>
      <c r="E1143" s="115">
        <f t="shared" si="186"/>
        <v>0</v>
      </c>
      <c r="F1143" s="116" t="str">
        <f t="shared" si="187"/>
        <v/>
      </c>
      <c r="G1143" s="118"/>
      <c r="H1143" s="117"/>
      <c r="I1143" s="117"/>
      <c r="J1143" s="117"/>
      <c r="K1143" s="117"/>
      <c r="L1143" s="117"/>
      <c r="M1143" s="117"/>
      <c r="N1143" s="117"/>
      <c r="O1143" s="117"/>
      <c r="P1143" s="117"/>
      <c r="Q1143" s="117"/>
    </row>
    <row r="1144" s="95" customFormat="1" ht="15.75" customHeight="1" spans="1:17">
      <c r="A1144" s="112">
        <v>222</v>
      </c>
      <c r="B1144" s="113" t="s">
        <v>941</v>
      </c>
      <c r="C1144" s="114">
        <f t="shared" ref="C1144:G1144" si="193">SUM(C1145,C1163,C1169,C1175)</f>
        <v>137</v>
      </c>
      <c r="D1144" s="150">
        <f t="shared" si="193"/>
        <v>47</v>
      </c>
      <c r="E1144" s="115">
        <f t="shared" si="186"/>
        <v>-90</v>
      </c>
      <c r="F1144" s="116">
        <f t="shared" si="187"/>
        <v>-0.656934306569343</v>
      </c>
      <c r="G1144" s="114">
        <f>SUM(G1145,G1163,G1169,G1175)</f>
        <v>47</v>
      </c>
      <c r="H1144" s="117"/>
      <c r="I1144" s="117"/>
      <c r="J1144" s="117"/>
      <c r="K1144" s="117"/>
      <c r="L1144" s="117"/>
      <c r="M1144" s="117"/>
      <c r="N1144" s="117"/>
      <c r="O1144" s="117"/>
      <c r="P1144" s="117"/>
      <c r="Q1144" s="117"/>
    </row>
    <row r="1145" s="95" customFormat="1" ht="15.75" customHeight="1" spans="1:17">
      <c r="A1145" s="112">
        <v>22201</v>
      </c>
      <c r="B1145" s="113" t="s">
        <v>942</v>
      </c>
      <c r="C1145" s="114">
        <f t="shared" ref="C1145:G1145" si="194">SUM(C1146,C1147,C1148,C1149,C1150,C1151,C1152,C1153,C1154,C1155,C1156,C1157,C1158,C1159,C1160,C1161,C1162)</f>
        <v>137</v>
      </c>
      <c r="D1145" s="150">
        <f t="shared" si="194"/>
        <v>47</v>
      </c>
      <c r="E1145" s="115">
        <f t="shared" si="186"/>
        <v>-90</v>
      </c>
      <c r="F1145" s="116">
        <f t="shared" si="187"/>
        <v>-0.656934306569343</v>
      </c>
      <c r="G1145" s="114">
        <f>SUM(G1146,G1147,G1148,G1149,G1150,G1151,G1152,G1153,G1154,G1155,G1156,G1157,G1158,G1159,G1160,G1161,G1162)</f>
        <v>47</v>
      </c>
      <c r="H1145" s="117"/>
      <c r="I1145" s="117"/>
      <c r="J1145" s="117"/>
      <c r="K1145" s="117"/>
      <c r="L1145" s="117"/>
      <c r="M1145" s="117"/>
      <c r="N1145" s="117"/>
      <c r="O1145" s="117"/>
      <c r="P1145" s="117"/>
      <c r="Q1145" s="117"/>
    </row>
    <row r="1146" s="95" customFormat="1" ht="15.75" customHeight="1" spans="1:17">
      <c r="A1146" s="112">
        <v>2220101</v>
      </c>
      <c r="B1146" s="113" t="s">
        <v>58</v>
      </c>
      <c r="C1146" s="118"/>
      <c r="D1146" s="151"/>
      <c r="E1146" s="115">
        <f t="shared" si="186"/>
        <v>0</v>
      </c>
      <c r="F1146" s="116" t="str">
        <f t="shared" si="187"/>
        <v/>
      </c>
      <c r="G1146" s="118"/>
      <c r="H1146" s="117"/>
      <c r="I1146" s="117"/>
      <c r="J1146" s="117"/>
      <c r="K1146" s="117"/>
      <c r="L1146" s="117"/>
      <c r="M1146" s="117"/>
      <c r="N1146" s="117"/>
      <c r="O1146" s="117"/>
      <c r="P1146" s="117"/>
      <c r="Q1146" s="117"/>
    </row>
    <row r="1147" s="95" customFormat="1" ht="15.75" customHeight="1" spans="1:17">
      <c r="A1147" s="112">
        <v>2220102</v>
      </c>
      <c r="B1147" s="113" t="s">
        <v>59</v>
      </c>
      <c r="C1147" s="119"/>
      <c r="D1147" s="152"/>
      <c r="E1147" s="115">
        <f t="shared" si="186"/>
        <v>0</v>
      </c>
      <c r="F1147" s="116" t="str">
        <f t="shared" si="187"/>
        <v/>
      </c>
      <c r="G1147" s="119"/>
      <c r="H1147" s="117"/>
      <c r="I1147" s="117"/>
      <c r="J1147" s="117"/>
      <c r="K1147" s="117"/>
      <c r="L1147" s="117"/>
      <c r="M1147" s="117"/>
      <c r="N1147" s="117"/>
      <c r="O1147" s="117"/>
      <c r="P1147" s="117"/>
      <c r="Q1147" s="117"/>
    </row>
    <row r="1148" s="95" customFormat="1" ht="15.75" customHeight="1" spans="1:17">
      <c r="A1148" s="112">
        <v>2220103</v>
      </c>
      <c r="B1148" s="113" t="s">
        <v>60</v>
      </c>
      <c r="C1148" s="119"/>
      <c r="D1148" s="152"/>
      <c r="E1148" s="115">
        <f t="shared" si="186"/>
        <v>0</v>
      </c>
      <c r="F1148" s="116" t="str">
        <f t="shared" si="187"/>
        <v/>
      </c>
      <c r="G1148" s="119"/>
      <c r="H1148" s="117"/>
      <c r="I1148" s="117"/>
      <c r="J1148" s="117"/>
      <c r="K1148" s="117"/>
      <c r="L1148" s="117"/>
      <c r="M1148" s="117"/>
      <c r="N1148" s="117"/>
      <c r="O1148" s="117"/>
      <c r="P1148" s="117"/>
      <c r="Q1148" s="117"/>
    </row>
    <row r="1149" s="95" customFormat="1" ht="15.75" customHeight="1" spans="1:17">
      <c r="A1149" s="112">
        <v>2220104</v>
      </c>
      <c r="B1149" s="113" t="s">
        <v>943</v>
      </c>
      <c r="C1149" s="119"/>
      <c r="D1149" s="152"/>
      <c r="E1149" s="115">
        <f t="shared" si="186"/>
        <v>0</v>
      </c>
      <c r="F1149" s="116" t="str">
        <f t="shared" si="187"/>
        <v/>
      </c>
      <c r="G1149" s="119"/>
      <c r="H1149" s="117"/>
      <c r="I1149" s="117"/>
      <c r="J1149" s="117"/>
      <c r="K1149" s="117"/>
      <c r="L1149" s="117"/>
      <c r="M1149" s="117"/>
      <c r="N1149" s="117"/>
      <c r="O1149" s="117"/>
      <c r="P1149" s="117"/>
      <c r="Q1149" s="117"/>
    </row>
    <row r="1150" s="95" customFormat="1" ht="15.75" customHeight="1" spans="1:17">
      <c r="A1150" s="112">
        <v>2220105</v>
      </c>
      <c r="B1150" s="113" t="s">
        <v>944</v>
      </c>
      <c r="C1150" s="119"/>
      <c r="D1150" s="152"/>
      <c r="E1150" s="115">
        <f t="shared" si="186"/>
        <v>0</v>
      </c>
      <c r="F1150" s="116" t="str">
        <f t="shared" si="187"/>
        <v/>
      </c>
      <c r="G1150" s="119"/>
      <c r="H1150" s="117"/>
      <c r="I1150" s="117"/>
      <c r="J1150" s="117"/>
      <c r="K1150" s="117"/>
      <c r="L1150" s="117"/>
      <c r="M1150" s="117"/>
      <c r="N1150" s="117"/>
      <c r="O1150" s="117"/>
      <c r="P1150" s="117"/>
      <c r="Q1150" s="117"/>
    </row>
    <row r="1151" s="95" customFormat="1" ht="15.75" customHeight="1" spans="1:17">
      <c r="A1151" s="112">
        <v>2220106</v>
      </c>
      <c r="B1151" s="113" t="s">
        <v>945</v>
      </c>
      <c r="C1151" s="119"/>
      <c r="D1151" s="152"/>
      <c r="E1151" s="115">
        <f t="shared" si="186"/>
        <v>0</v>
      </c>
      <c r="F1151" s="116" t="str">
        <f t="shared" si="187"/>
        <v/>
      </c>
      <c r="G1151" s="119"/>
      <c r="H1151" s="117"/>
      <c r="I1151" s="117"/>
      <c r="J1151" s="117"/>
      <c r="K1151" s="117"/>
      <c r="L1151" s="117"/>
      <c r="M1151" s="117"/>
      <c r="N1151" s="117"/>
      <c r="O1151" s="117"/>
      <c r="P1151" s="117"/>
      <c r="Q1151" s="117"/>
    </row>
    <row r="1152" s="95" customFormat="1" ht="15.75" customHeight="1" spans="1:17">
      <c r="A1152" s="112">
        <v>2220107</v>
      </c>
      <c r="B1152" s="113" t="s">
        <v>946</v>
      </c>
      <c r="C1152" s="119"/>
      <c r="D1152" s="152"/>
      <c r="E1152" s="115">
        <f t="shared" si="186"/>
        <v>0</v>
      </c>
      <c r="F1152" s="116" t="str">
        <f t="shared" si="187"/>
        <v/>
      </c>
      <c r="G1152" s="119"/>
      <c r="H1152" s="117"/>
      <c r="I1152" s="117"/>
      <c r="J1152" s="117"/>
      <c r="K1152" s="117"/>
      <c r="L1152" s="117"/>
      <c r="M1152" s="117"/>
      <c r="N1152" s="117"/>
      <c r="O1152" s="117"/>
      <c r="P1152" s="117"/>
      <c r="Q1152" s="117"/>
    </row>
    <row r="1153" s="95" customFormat="1" ht="15.75" customHeight="1" spans="1:17">
      <c r="A1153" s="112">
        <v>2220112</v>
      </c>
      <c r="B1153" s="113" t="s">
        <v>947</v>
      </c>
      <c r="C1153" s="119">
        <v>137</v>
      </c>
      <c r="D1153" s="152">
        <v>47</v>
      </c>
      <c r="E1153" s="115">
        <f t="shared" si="186"/>
        <v>-90</v>
      </c>
      <c r="F1153" s="116">
        <f t="shared" si="187"/>
        <v>-0.656934306569343</v>
      </c>
      <c r="G1153" s="119">
        <v>47</v>
      </c>
      <c r="H1153" s="117"/>
      <c r="I1153" s="117"/>
      <c r="J1153" s="117"/>
      <c r="K1153" s="117"/>
      <c r="L1153" s="117"/>
      <c r="M1153" s="117"/>
      <c r="N1153" s="117"/>
      <c r="O1153" s="117"/>
      <c r="P1153" s="117"/>
      <c r="Q1153" s="117"/>
    </row>
    <row r="1154" s="95" customFormat="1" ht="15.75" customHeight="1" spans="1:17">
      <c r="A1154" s="112">
        <v>2220113</v>
      </c>
      <c r="B1154" s="113" t="s">
        <v>948</v>
      </c>
      <c r="C1154" s="119"/>
      <c r="D1154" s="152"/>
      <c r="E1154" s="115">
        <f t="shared" si="186"/>
        <v>0</v>
      </c>
      <c r="F1154" s="116" t="str">
        <f t="shared" si="187"/>
        <v/>
      </c>
      <c r="G1154" s="119"/>
      <c r="H1154" s="117"/>
      <c r="I1154" s="117"/>
      <c r="J1154" s="117"/>
      <c r="K1154" s="117"/>
      <c r="L1154" s="117"/>
      <c r="M1154" s="117"/>
      <c r="N1154" s="117"/>
      <c r="O1154" s="117"/>
      <c r="P1154" s="117"/>
      <c r="Q1154" s="117"/>
    </row>
    <row r="1155" s="95" customFormat="1" ht="15.75" customHeight="1" spans="1:17">
      <c r="A1155" s="112">
        <v>2220114</v>
      </c>
      <c r="B1155" s="113" t="s">
        <v>949</v>
      </c>
      <c r="C1155" s="119"/>
      <c r="D1155" s="152"/>
      <c r="E1155" s="115">
        <f t="shared" si="186"/>
        <v>0</v>
      </c>
      <c r="F1155" s="116" t="str">
        <f t="shared" si="187"/>
        <v/>
      </c>
      <c r="G1155" s="119"/>
      <c r="H1155" s="117"/>
      <c r="I1155" s="117"/>
      <c r="J1155" s="117"/>
      <c r="K1155" s="117"/>
      <c r="L1155" s="117"/>
      <c r="M1155" s="117"/>
      <c r="N1155" s="117"/>
      <c r="O1155" s="117"/>
      <c r="P1155" s="117"/>
      <c r="Q1155" s="117"/>
    </row>
    <row r="1156" s="95" customFormat="1" ht="15.75" customHeight="1" spans="1:17">
      <c r="A1156" s="112">
        <v>2220115</v>
      </c>
      <c r="B1156" s="113" t="s">
        <v>950</v>
      </c>
      <c r="C1156" s="119"/>
      <c r="D1156" s="152"/>
      <c r="E1156" s="115">
        <f t="shared" si="186"/>
        <v>0</v>
      </c>
      <c r="F1156" s="116" t="str">
        <f t="shared" si="187"/>
        <v/>
      </c>
      <c r="G1156" s="119"/>
      <c r="H1156" s="117"/>
      <c r="I1156" s="117"/>
      <c r="J1156" s="117"/>
      <c r="K1156" s="117"/>
      <c r="L1156" s="117"/>
      <c r="M1156" s="117"/>
      <c r="N1156" s="117"/>
      <c r="O1156" s="117"/>
      <c r="P1156" s="117"/>
      <c r="Q1156" s="117"/>
    </row>
    <row r="1157" s="95" customFormat="1" ht="15.75" customHeight="1" spans="1:17">
      <c r="A1157" s="112">
        <v>2220118</v>
      </c>
      <c r="B1157" s="113" t="s">
        <v>951</v>
      </c>
      <c r="C1157" s="119"/>
      <c r="D1157" s="152"/>
      <c r="E1157" s="115">
        <f t="shared" si="186"/>
        <v>0</v>
      </c>
      <c r="F1157" s="116" t="str">
        <f t="shared" si="187"/>
        <v/>
      </c>
      <c r="G1157" s="119"/>
      <c r="H1157" s="117"/>
      <c r="I1157" s="117"/>
      <c r="J1157" s="117"/>
      <c r="K1157" s="117"/>
      <c r="L1157" s="117"/>
      <c r="M1157" s="117"/>
      <c r="N1157" s="117"/>
      <c r="O1157" s="117"/>
      <c r="P1157" s="117"/>
      <c r="Q1157" s="117"/>
    </row>
    <row r="1158" s="95" customFormat="1" ht="15.75" customHeight="1" spans="1:17">
      <c r="A1158" s="112">
        <v>2220119</v>
      </c>
      <c r="B1158" s="113" t="s">
        <v>952</v>
      </c>
      <c r="C1158" s="119"/>
      <c r="D1158" s="152"/>
      <c r="E1158" s="115">
        <f t="shared" si="186"/>
        <v>0</v>
      </c>
      <c r="F1158" s="116" t="str">
        <f t="shared" si="187"/>
        <v/>
      </c>
      <c r="G1158" s="119"/>
      <c r="H1158" s="117"/>
      <c r="I1158" s="117"/>
      <c r="J1158" s="117"/>
      <c r="K1158" s="117"/>
      <c r="L1158" s="117"/>
      <c r="M1158" s="117"/>
      <c r="N1158" s="117"/>
      <c r="O1158" s="117"/>
      <c r="P1158" s="117"/>
      <c r="Q1158" s="117"/>
    </row>
    <row r="1159" s="95" customFormat="1" ht="15.75" customHeight="1" spans="1:17">
      <c r="A1159" s="112">
        <v>2220120</v>
      </c>
      <c r="B1159" s="113" t="s">
        <v>953</v>
      </c>
      <c r="C1159" s="119"/>
      <c r="D1159" s="152"/>
      <c r="E1159" s="115">
        <f t="shared" ref="E1159:E1222" si="195">D1159-C1159</f>
        <v>0</v>
      </c>
      <c r="F1159" s="116" t="str">
        <f t="shared" ref="F1159:F1222" si="196">IFERROR(E1159/C1159,"")</f>
        <v/>
      </c>
      <c r="G1159" s="119"/>
      <c r="H1159" s="117"/>
      <c r="I1159" s="117"/>
      <c r="J1159" s="117"/>
      <c r="K1159" s="117"/>
      <c r="L1159" s="117"/>
      <c r="M1159" s="117"/>
      <c r="N1159" s="117"/>
      <c r="O1159" s="117"/>
      <c r="P1159" s="117"/>
      <c r="Q1159" s="117"/>
    </row>
    <row r="1160" s="95" customFormat="1" ht="15.75" customHeight="1" spans="1:17">
      <c r="A1160" s="112">
        <v>2220121</v>
      </c>
      <c r="B1160" s="113" t="s">
        <v>954</v>
      </c>
      <c r="C1160" s="119"/>
      <c r="D1160" s="152"/>
      <c r="E1160" s="115">
        <f t="shared" si="195"/>
        <v>0</v>
      </c>
      <c r="F1160" s="116" t="str">
        <f t="shared" si="196"/>
        <v/>
      </c>
      <c r="G1160" s="119"/>
      <c r="H1160" s="117"/>
      <c r="I1160" s="117"/>
      <c r="J1160" s="117"/>
      <c r="K1160" s="117"/>
      <c r="L1160" s="117"/>
      <c r="M1160" s="117"/>
      <c r="N1160" s="117"/>
      <c r="O1160" s="117"/>
      <c r="P1160" s="117"/>
      <c r="Q1160" s="117"/>
    </row>
    <row r="1161" s="95" customFormat="1" ht="15.75" customHeight="1" spans="1:17">
      <c r="A1161" s="112">
        <v>2220150</v>
      </c>
      <c r="B1161" s="113" t="s">
        <v>67</v>
      </c>
      <c r="C1161" s="119"/>
      <c r="D1161" s="152"/>
      <c r="E1161" s="115">
        <f t="shared" si="195"/>
        <v>0</v>
      </c>
      <c r="F1161" s="116" t="str">
        <f t="shared" si="196"/>
        <v/>
      </c>
      <c r="G1161" s="119"/>
      <c r="H1161" s="117"/>
      <c r="I1161" s="117"/>
      <c r="J1161" s="117"/>
      <c r="K1161" s="117"/>
      <c r="L1161" s="117"/>
      <c r="M1161" s="117"/>
      <c r="N1161" s="117"/>
      <c r="O1161" s="117"/>
      <c r="P1161" s="117"/>
      <c r="Q1161" s="117"/>
    </row>
    <row r="1162" s="95" customFormat="1" ht="15.75" customHeight="1" spans="1:17">
      <c r="A1162" s="112">
        <v>2220199</v>
      </c>
      <c r="B1162" s="113" t="s">
        <v>955</v>
      </c>
      <c r="C1162" s="119"/>
      <c r="D1162" s="152"/>
      <c r="E1162" s="115">
        <f t="shared" si="195"/>
        <v>0</v>
      </c>
      <c r="F1162" s="116" t="str">
        <f t="shared" si="196"/>
        <v/>
      </c>
      <c r="G1162" s="119"/>
      <c r="H1162" s="117"/>
      <c r="I1162" s="117"/>
      <c r="J1162" s="117"/>
      <c r="K1162" s="117"/>
      <c r="L1162" s="117"/>
      <c r="M1162" s="117"/>
      <c r="N1162" s="117"/>
      <c r="O1162" s="117"/>
      <c r="P1162" s="117"/>
      <c r="Q1162" s="117"/>
    </row>
    <row r="1163" s="95" customFormat="1" ht="15.75" customHeight="1" spans="1:17">
      <c r="A1163" s="112">
        <v>22203</v>
      </c>
      <c r="B1163" s="113" t="s">
        <v>956</v>
      </c>
      <c r="C1163" s="114">
        <f t="shared" ref="C1163:G1163" si="197">SUM(C1164,C1165,C1166,C1167,C1168)</f>
        <v>0</v>
      </c>
      <c r="D1163" s="150">
        <f t="shared" si="197"/>
        <v>0</v>
      </c>
      <c r="E1163" s="115">
        <f t="shared" si="195"/>
        <v>0</v>
      </c>
      <c r="F1163" s="116" t="str">
        <f t="shared" si="196"/>
        <v/>
      </c>
      <c r="G1163" s="114">
        <f>SUM(G1164,G1165,G1166,G1167,G1168)</f>
        <v>0</v>
      </c>
      <c r="H1163" s="117"/>
      <c r="I1163" s="117"/>
      <c r="J1163" s="117"/>
      <c r="K1163" s="117"/>
      <c r="L1163" s="117"/>
      <c r="M1163" s="117"/>
      <c r="N1163" s="117"/>
      <c r="O1163" s="117"/>
      <c r="P1163" s="117"/>
      <c r="Q1163" s="117"/>
    </row>
    <row r="1164" s="95" customFormat="1" ht="15.75" customHeight="1" spans="1:17">
      <c r="A1164" s="112">
        <v>2220301</v>
      </c>
      <c r="B1164" s="113" t="s">
        <v>957</v>
      </c>
      <c r="C1164" s="118"/>
      <c r="D1164" s="151"/>
      <c r="E1164" s="115">
        <f t="shared" si="195"/>
        <v>0</v>
      </c>
      <c r="F1164" s="116" t="str">
        <f t="shared" si="196"/>
        <v/>
      </c>
      <c r="G1164" s="118"/>
      <c r="H1164" s="117"/>
      <c r="I1164" s="117"/>
      <c r="J1164" s="117"/>
      <c r="K1164" s="117"/>
      <c r="L1164" s="117"/>
      <c r="M1164" s="117"/>
      <c r="N1164" s="117"/>
      <c r="O1164" s="117"/>
      <c r="P1164" s="117"/>
      <c r="Q1164" s="117"/>
    </row>
    <row r="1165" s="95" customFormat="1" ht="15.75" customHeight="1" spans="1:17">
      <c r="A1165" s="112">
        <v>2220303</v>
      </c>
      <c r="B1165" s="113" t="s">
        <v>958</v>
      </c>
      <c r="C1165" s="118"/>
      <c r="D1165" s="152"/>
      <c r="E1165" s="115">
        <f t="shared" si="195"/>
        <v>0</v>
      </c>
      <c r="F1165" s="116" t="str">
        <f t="shared" si="196"/>
        <v/>
      </c>
      <c r="G1165" s="119"/>
      <c r="H1165" s="117"/>
      <c r="I1165" s="117"/>
      <c r="J1165" s="117"/>
      <c r="K1165" s="117"/>
      <c r="L1165" s="117"/>
      <c r="M1165" s="117"/>
      <c r="N1165" s="117"/>
      <c r="O1165" s="117"/>
      <c r="P1165" s="117"/>
      <c r="Q1165" s="117"/>
    </row>
    <row r="1166" s="95" customFormat="1" ht="15.75" customHeight="1" spans="1:17">
      <c r="A1166" s="112">
        <v>2220304</v>
      </c>
      <c r="B1166" s="113" t="s">
        <v>959</v>
      </c>
      <c r="C1166" s="118"/>
      <c r="D1166" s="152"/>
      <c r="E1166" s="115">
        <f t="shared" si="195"/>
        <v>0</v>
      </c>
      <c r="F1166" s="116" t="str">
        <f t="shared" si="196"/>
        <v/>
      </c>
      <c r="G1166" s="119"/>
      <c r="H1166" s="117"/>
      <c r="I1166" s="117"/>
      <c r="J1166" s="117"/>
      <c r="K1166" s="117"/>
      <c r="L1166" s="117"/>
      <c r="M1166" s="117"/>
      <c r="N1166" s="117"/>
      <c r="O1166" s="117"/>
      <c r="P1166" s="117"/>
      <c r="Q1166" s="117"/>
    </row>
    <row r="1167" s="95" customFormat="1" ht="15.75" customHeight="1" spans="1:17">
      <c r="A1167" s="112">
        <v>2220305</v>
      </c>
      <c r="B1167" s="113" t="s">
        <v>960</v>
      </c>
      <c r="C1167" s="118"/>
      <c r="D1167" s="152"/>
      <c r="E1167" s="115">
        <f t="shared" si="195"/>
        <v>0</v>
      </c>
      <c r="F1167" s="116" t="str">
        <f t="shared" si="196"/>
        <v/>
      </c>
      <c r="G1167" s="119"/>
      <c r="H1167" s="117"/>
      <c r="I1167" s="117"/>
      <c r="J1167" s="117"/>
      <c r="K1167" s="117"/>
      <c r="L1167" s="117"/>
      <c r="M1167" s="117"/>
      <c r="N1167" s="117"/>
      <c r="O1167" s="117"/>
      <c r="P1167" s="117"/>
      <c r="Q1167" s="117"/>
    </row>
    <row r="1168" s="95" customFormat="1" ht="15.75" customHeight="1" spans="1:17">
      <c r="A1168" s="112">
        <v>2220399</v>
      </c>
      <c r="B1168" s="113" t="s">
        <v>961</v>
      </c>
      <c r="C1168" s="118"/>
      <c r="D1168" s="152"/>
      <c r="E1168" s="115">
        <f t="shared" si="195"/>
        <v>0</v>
      </c>
      <c r="F1168" s="116" t="str">
        <f t="shared" si="196"/>
        <v/>
      </c>
      <c r="G1168" s="119"/>
      <c r="H1168" s="117"/>
      <c r="I1168" s="117"/>
      <c r="J1168" s="117"/>
      <c r="K1168" s="117"/>
      <c r="L1168" s="117"/>
      <c r="M1168" s="117"/>
      <c r="N1168" s="117"/>
      <c r="O1168" s="117"/>
      <c r="P1168" s="117"/>
      <c r="Q1168" s="117"/>
    </row>
    <row r="1169" s="95" customFormat="1" ht="15.75" customHeight="1" spans="1:17">
      <c r="A1169" s="112">
        <v>22204</v>
      </c>
      <c r="B1169" s="113" t="s">
        <v>962</v>
      </c>
      <c r="C1169" s="114">
        <f t="shared" ref="C1169:G1169" si="198">SUM(C1170,C1171,C1172,C1173,C1174)</f>
        <v>0</v>
      </c>
      <c r="D1169" s="150">
        <f t="shared" si="198"/>
        <v>0</v>
      </c>
      <c r="E1169" s="115">
        <f t="shared" si="195"/>
        <v>0</v>
      </c>
      <c r="F1169" s="116" t="str">
        <f t="shared" si="196"/>
        <v/>
      </c>
      <c r="G1169" s="114">
        <f>SUM(G1170,G1171,G1172,G1173,G1174)</f>
        <v>0</v>
      </c>
      <c r="H1169" s="117"/>
      <c r="I1169" s="117"/>
      <c r="J1169" s="117"/>
      <c r="K1169" s="117"/>
      <c r="L1169" s="117"/>
      <c r="M1169" s="117"/>
      <c r="N1169" s="117"/>
      <c r="O1169" s="117"/>
      <c r="P1169" s="117"/>
      <c r="Q1169" s="117"/>
    </row>
    <row r="1170" s="95" customFormat="1" ht="15.75" customHeight="1" spans="1:17">
      <c r="A1170" s="112">
        <v>2220401</v>
      </c>
      <c r="B1170" s="113" t="s">
        <v>963</v>
      </c>
      <c r="C1170" s="118"/>
      <c r="D1170" s="151"/>
      <c r="E1170" s="115">
        <f t="shared" si="195"/>
        <v>0</v>
      </c>
      <c r="F1170" s="116" t="str">
        <f t="shared" si="196"/>
        <v/>
      </c>
      <c r="G1170" s="118"/>
      <c r="H1170" s="117"/>
      <c r="I1170" s="117"/>
      <c r="J1170" s="117"/>
      <c r="K1170" s="117"/>
      <c r="L1170" s="117"/>
      <c r="M1170" s="117"/>
      <c r="N1170" s="117"/>
      <c r="O1170" s="117"/>
      <c r="P1170" s="117"/>
      <c r="Q1170" s="117"/>
    </row>
    <row r="1171" s="95" customFormat="1" ht="15.75" customHeight="1" spans="1:17">
      <c r="A1171" s="112">
        <v>2220402</v>
      </c>
      <c r="B1171" s="113" t="s">
        <v>964</v>
      </c>
      <c r="C1171" s="118"/>
      <c r="D1171" s="152"/>
      <c r="E1171" s="115">
        <f t="shared" si="195"/>
        <v>0</v>
      </c>
      <c r="F1171" s="116" t="str">
        <f t="shared" si="196"/>
        <v/>
      </c>
      <c r="G1171" s="119"/>
      <c r="H1171" s="117"/>
      <c r="I1171" s="117"/>
      <c r="J1171" s="117"/>
      <c r="K1171" s="117"/>
      <c r="L1171" s="117"/>
      <c r="M1171" s="117"/>
      <c r="N1171" s="117"/>
      <c r="O1171" s="117"/>
      <c r="P1171" s="117"/>
      <c r="Q1171" s="117"/>
    </row>
    <row r="1172" s="95" customFormat="1" ht="15.75" customHeight="1" spans="1:17">
      <c r="A1172" s="112">
        <v>2220403</v>
      </c>
      <c r="B1172" s="113" t="s">
        <v>965</v>
      </c>
      <c r="C1172" s="118"/>
      <c r="D1172" s="152"/>
      <c r="E1172" s="115">
        <f t="shared" si="195"/>
        <v>0</v>
      </c>
      <c r="F1172" s="116" t="str">
        <f t="shared" si="196"/>
        <v/>
      </c>
      <c r="G1172" s="119"/>
      <c r="H1172" s="117"/>
      <c r="I1172" s="117"/>
      <c r="J1172" s="117"/>
      <c r="K1172" s="117"/>
      <c r="L1172" s="117"/>
      <c r="M1172" s="117"/>
      <c r="N1172" s="117"/>
      <c r="O1172" s="117"/>
      <c r="P1172" s="117"/>
      <c r="Q1172" s="117"/>
    </row>
    <row r="1173" s="95" customFormat="1" ht="15.75" customHeight="1" spans="1:17">
      <c r="A1173" s="112">
        <v>2220404</v>
      </c>
      <c r="B1173" s="113" t="s">
        <v>966</v>
      </c>
      <c r="C1173" s="118"/>
      <c r="D1173" s="152"/>
      <c r="E1173" s="115">
        <f t="shared" si="195"/>
        <v>0</v>
      </c>
      <c r="F1173" s="116" t="str">
        <f t="shared" si="196"/>
        <v/>
      </c>
      <c r="G1173" s="119"/>
      <c r="H1173" s="117"/>
      <c r="I1173" s="117"/>
      <c r="J1173" s="117"/>
      <c r="K1173" s="117"/>
      <c r="L1173" s="117"/>
      <c r="M1173" s="117"/>
      <c r="N1173" s="117"/>
      <c r="O1173" s="117"/>
      <c r="P1173" s="117"/>
      <c r="Q1173" s="117"/>
    </row>
    <row r="1174" s="95" customFormat="1" ht="15.75" customHeight="1" spans="1:17">
      <c r="A1174" s="112">
        <v>2220499</v>
      </c>
      <c r="B1174" s="113" t="s">
        <v>967</v>
      </c>
      <c r="C1174" s="118"/>
      <c r="D1174" s="152"/>
      <c r="E1174" s="115">
        <f t="shared" si="195"/>
        <v>0</v>
      </c>
      <c r="F1174" s="116" t="str">
        <f t="shared" si="196"/>
        <v/>
      </c>
      <c r="G1174" s="119"/>
      <c r="H1174" s="117"/>
      <c r="I1174" s="117"/>
      <c r="J1174" s="117"/>
      <c r="K1174" s="117"/>
      <c r="L1174" s="117"/>
      <c r="M1174" s="117"/>
      <c r="N1174" s="117"/>
      <c r="O1174" s="117"/>
      <c r="P1174" s="117"/>
      <c r="Q1174" s="117"/>
    </row>
    <row r="1175" s="95" customFormat="1" ht="15.75" customHeight="1" spans="1:17">
      <c r="A1175" s="112">
        <v>22205</v>
      </c>
      <c r="B1175" s="113" t="s">
        <v>968</v>
      </c>
      <c r="C1175" s="114">
        <f t="shared" ref="C1175:G1175" si="199">SUM(C1176,C1177,C1178,C1179,C1180,C1181,C1182,C1183,C1184,C1185,C1186,C1187)</f>
        <v>0</v>
      </c>
      <c r="D1175" s="150">
        <f t="shared" si="199"/>
        <v>0</v>
      </c>
      <c r="E1175" s="115">
        <f t="shared" si="195"/>
        <v>0</v>
      </c>
      <c r="F1175" s="116" t="str">
        <f t="shared" si="196"/>
        <v/>
      </c>
      <c r="G1175" s="114">
        <f>SUM(G1176,G1177,G1178,G1179,G1180,G1181,G1182,G1183,G1184,G1185,G1186,G1187)</f>
        <v>0</v>
      </c>
      <c r="H1175" s="117"/>
      <c r="I1175" s="117"/>
      <c r="J1175" s="117"/>
      <c r="K1175" s="117"/>
      <c r="L1175" s="117"/>
      <c r="M1175" s="117"/>
      <c r="N1175" s="117"/>
      <c r="O1175" s="117"/>
      <c r="P1175" s="117"/>
      <c r="Q1175" s="117"/>
    </row>
    <row r="1176" s="95" customFormat="1" ht="15.75" customHeight="1" spans="1:17">
      <c r="A1176" s="112">
        <v>2220501</v>
      </c>
      <c r="B1176" s="113" t="s">
        <v>969</v>
      </c>
      <c r="C1176" s="118"/>
      <c r="D1176" s="151"/>
      <c r="E1176" s="115">
        <f t="shared" si="195"/>
        <v>0</v>
      </c>
      <c r="F1176" s="116" t="str">
        <f t="shared" si="196"/>
        <v/>
      </c>
      <c r="G1176" s="118"/>
      <c r="H1176" s="117"/>
      <c r="I1176" s="117"/>
      <c r="J1176" s="117"/>
      <c r="K1176" s="117"/>
      <c r="L1176" s="117"/>
      <c r="M1176" s="117"/>
      <c r="N1176" s="117"/>
      <c r="O1176" s="117"/>
      <c r="P1176" s="117"/>
      <c r="Q1176" s="117"/>
    </row>
    <row r="1177" s="95" customFormat="1" ht="15.75" customHeight="1" spans="1:17">
      <c r="A1177" s="112">
        <v>2220502</v>
      </c>
      <c r="B1177" s="113" t="s">
        <v>970</v>
      </c>
      <c r="C1177" s="118"/>
      <c r="D1177" s="152"/>
      <c r="E1177" s="115">
        <f t="shared" si="195"/>
        <v>0</v>
      </c>
      <c r="F1177" s="116" t="str">
        <f t="shared" si="196"/>
        <v/>
      </c>
      <c r="G1177" s="119"/>
      <c r="H1177" s="117"/>
      <c r="I1177" s="117"/>
      <c r="J1177" s="117"/>
      <c r="K1177" s="117"/>
      <c r="L1177" s="117"/>
      <c r="M1177" s="117"/>
      <c r="N1177" s="117"/>
      <c r="O1177" s="117"/>
      <c r="P1177" s="117"/>
      <c r="Q1177" s="117"/>
    </row>
    <row r="1178" s="95" customFormat="1" ht="15.75" customHeight="1" spans="1:17">
      <c r="A1178" s="112">
        <v>2220503</v>
      </c>
      <c r="B1178" s="113" t="s">
        <v>971</v>
      </c>
      <c r="C1178" s="118"/>
      <c r="D1178" s="152"/>
      <c r="E1178" s="115">
        <f t="shared" si="195"/>
        <v>0</v>
      </c>
      <c r="F1178" s="116" t="str">
        <f t="shared" si="196"/>
        <v/>
      </c>
      <c r="G1178" s="119"/>
      <c r="H1178" s="117"/>
      <c r="I1178" s="117"/>
      <c r="J1178" s="117"/>
      <c r="K1178" s="117"/>
      <c r="L1178" s="117"/>
      <c r="M1178" s="117"/>
      <c r="N1178" s="117"/>
      <c r="O1178" s="117"/>
      <c r="P1178" s="117"/>
      <c r="Q1178" s="117"/>
    </row>
    <row r="1179" s="95" customFormat="1" ht="15.75" customHeight="1" spans="1:17">
      <c r="A1179" s="112">
        <v>2220504</v>
      </c>
      <c r="B1179" s="113" t="s">
        <v>972</v>
      </c>
      <c r="C1179" s="118"/>
      <c r="D1179" s="152"/>
      <c r="E1179" s="115">
        <f t="shared" si="195"/>
        <v>0</v>
      </c>
      <c r="F1179" s="116" t="str">
        <f t="shared" si="196"/>
        <v/>
      </c>
      <c r="G1179" s="119"/>
      <c r="H1179" s="117"/>
      <c r="I1179" s="117"/>
      <c r="J1179" s="117"/>
      <c r="K1179" s="117"/>
      <c r="L1179" s="117"/>
      <c r="M1179" s="117"/>
      <c r="N1179" s="117"/>
      <c r="O1179" s="117"/>
      <c r="P1179" s="117"/>
      <c r="Q1179" s="117"/>
    </row>
    <row r="1180" s="95" customFormat="1" ht="15.75" customHeight="1" spans="1:17">
      <c r="A1180" s="112">
        <v>2220505</v>
      </c>
      <c r="B1180" s="113" t="s">
        <v>973</v>
      </c>
      <c r="C1180" s="118"/>
      <c r="D1180" s="152"/>
      <c r="E1180" s="115">
        <f t="shared" si="195"/>
        <v>0</v>
      </c>
      <c r="F1180" s="116" t="str">
        <f t="shared" si="196"/>
        <v/>
      </c>
      <c r="G1180" s="119"/>
      <c r="H1180" s="117"/>
      <c r="I1180" s="117"/>
      <c r="J1180" s="117"/>
      <c r="K1180" s="117"/>
      <c r="L1180" s="117"/>
      <c r="M1180" s="117"/>
      <c r="N1180" s="117"/>
      <c r="O1180" s="117"/>
      <c r="P1180" s="117"/>
      <c r="Q1180" s="117"/>
    </row>
    <row r="1181" s="95" customFormat="1" ht="15.75" customHeight="1" spans="1:17">
      <c r="A1181" s="112">
        <v>2220506</v>
      </c>
      <c r="B1181" s="113" t="s">
        <v>974</v>
      </c>
      <c r="C1181" s="118"/>
      <c r="D1181" s="152"/>
      <c r="E1181" s="115">
        <f t="shared" si="195"/>
        <v>0</v>
      </c>
      <c r="F1181" s="116" t="str">
        <f t="shared" si="196"/>
        <v/>
      </c>
      <c r="G1181" s="119"/>
      <c r="H1181" s="117"/>
      <c r="I1181" s="117"/>
      <c r="J1181" s="117"/>
      <c r="K1181" s="117"/>
      <c r="L1181" s="117"/>
      <c r="M1181" s="117"/>
      <c r="N1181" s="117"/>
      <c r="O1181" s="117"/>
      <c r="P1181" s="117"/>
      <c r="Q1181" s="117"/>
    </row>
    <row r="1182" s="95" customFormat="1" ht="15.75" customHeight="1" spans="1:17">
      <c r="A1182" s="112">
        <v>2220507</v>
      </c>
      <c r="B1182" s="113" t="s">
        <v>975</v>
      </c>
      <c r="C1182" s="118"/>
      <c r="D1182" s="152"/>
      <c r="E1182" s="115">
        <f t="shared" si="195"/>
        <v>0</v>
      </c>
      <c r="F1182" s="116" t="str">
        <f t="shared" si="196"/>
        <v/>
      </c>
      <c r="G1182" s="119"/>
      <c r="H1182" s="117"/>
      <c r="I1182" s="117"/>
      <c r="J1182" s="117"/>
      <c r="K1182" s="117"/>
      <c r="L1182" s="117"/>
      <c r="M1182" s="117"/>
      <c r="N1182" s="117"/>
      <c r="O1182" s="117"/>
      <c r="P1182" s="117"/>
      <c r="Q1182" s="117"/>
    </row>
    <row r="1183" s="95" customFormat="1" ht="15.75" customHeight="1" spans="1:17">
      <c r="A1183" s="112">
        <v>2220508</v>
      </c>
      <c r="B1183" s="113" t="s">
        <v>976</v>
      </c>
      <c r="C1183" s="118"/>
      <c r="D1183" s="152"/>
      <c r="E1183" s="115">
        <f t="shared" si="195"/>
        <v>0</v>
      </c>
      <c r="F1183" s="116" t="str">
        <f t="shared" si="196"/>
        <v/>
      </c>
      <c r="G1183" s="119"/>
      <c r="H1183" s="117"/>
      <c r="I1183" s="117"/>
      <c r="J1183" s="117"/>
      <c r="K1183" s="117"/>
      <c r="L1183" s="117"/>
      <c r="M1183" s="117"/>
      <c r="N1183" s="117"/>
      <c r="O1183" s="117"/>
      <c r="P1183" s="117"/>
      <c r="Q1183" s="117"/>
    </row>
    <row r="1184" s="95" customFormat="1" ht="15.75" customHeight="1" spans="1:17">
      <c r="A1184" s="112">
        <v>2220509</v>
      </c>
      <c r="B1184" s="113" t="s">
        <v>977</v>
      </c>
      <c r="C1184" s="118"/>
      <c r="D1184" s="152"/>
      <c r="E1184" s="115">
        <f t="shared" si="195"/>
        <v>0</v>
      </c>
      <c r="F1184" s="116" t="str">
        <f t="shared" si="196"/>
        <v/>
      </c>
      <c r="G1184" s="119"/>
      <c r="H1184" s="117"/>
      <c r="I1184" s="117"/>
      <c r="J1184" s="117"/>
      <c r="K1184" s="117"/>
      <c r="L1184" s="117"/>
      <c r="M1184" s="117"/>
      <c r="N1184" s="117"/>
      <c r="O1184" s="117"/>
      <c r="P1184" s="117"/>
      <c r="Q1184" s="117"/>
    </row>
    <row r="1185" s="95" customFormat="1" ht="15.75" customHeight="1" spans="1:17">
      <c r="A1185" s="112">
        <v>2220510</v>
      </c>
      <c r="B1185" s="113" t="s">
        <v>978</v>
      </c>
      <c r="C1185" s="118"/>
      <c r="D1185" s="152"/>
      <c r="E1185" s="115">
        <f t="shared" si="195"/>
        <v>0</v>
      </c>
      <c r="F1185" s="116" t="str">
        <f t="shared" si="196"/>
        <v/>
      </c>
      <c r="G1185" s="119"/>
      <c r="H1185" s="117"/>
      <c r="I1185" s="117"/>
      <c r="J1185" s="117"/>
      <c r="K1185" s="117"/>
      <c r="L1185" s="117"/>
      <c r="M1185" s="117"/>
      <c r="N1185" s="117"/>
      <c r="O1185" s="117"/>
      <c r="P1185" s="117"/>
      <c r="Q1185" s="117"/>
    </row>
    <row r="1186" s="95" customFormat="1" ht="15.75" customHeight="1" spans="1:17">
      <c r="A1186" s="112">
        <v>2220511</v>
      </c>
      <c r="B1186" s="113" t="s">
        <v>979</v>
      </c>
      <c r="C1186" s="118"/>
      <c r="D1186" s="152"/>
      <c r="E1186" s="115">
        <f t="shared" si="195"/>
        <v>0</v>
      </c>
      <c r="F1186" s="116" t="str">
        <f t="shared" si="196"/>
        <v/>
      </c>
      <c r="G1186" s="119"/>
      <c r="H1186" s="117"/>
      <c r="I1186" s="117"/>
      <c r="J1186" s="117"/>
      <c r="K1186" s="117"/>
      <c r="L1186" s="117"/>
      <c r="M1186" s="117"/>
      <c r="N1186" s="117"/>
      <c r="O1186" s="117"/>
      <c r="P1186" s="117"/>
      <c r="Q1186" s="117"/>
    </row>
    <row r="1187" s="95" customFormat="1" ht="15.75" customHeight="1" spans="1:17">
      <c r="A1187" s="112">
        <v>2220599</v>
      </c>
      <c r="B1187" s="113" t="s">
        <v>980</v>
      </c>
      <c r="C1187" s="118"/>
      <c r="D1187" s="152"/>
      <c r="E1187" s="115">
        <f t="shared" si="195"/>
        <v>0</v>
      </c>
      <c r="F1187" s="116" t="str">
        <f t="shared" si="196"/>
        <v/>
      </c>
      <c r="G1187" s="119"/>
      <c r="H1187" s="117"/>
      <c r="I1187" s="117"/>
      <c r="J1187" s="117"/>
      <c r="K1187" s="117"/>
      <c r="L1187" s="117"/>
      <c r="M1187" s="117"/>
      <c r="N1187" s="117"/>
      <c r="O1187" s="117"/>
      <c r="P1187" s="117"/>
      <c r="Q1187" s="117"/>
    </row>
    <row r="1188" s="95" customFormat="1" ht="15.75" customHeight="1" spans="1:17">
      <c r="A1188" s="112">
        <v>224</v>
      </c>
      <c r="B1188" s="113" t="s">
        <v>981</v>
      </c>
      <c r="C1188" s="114">
        <f t="shared" ref="C1188:G1188" si="200">SUM(C1189,C1200,C1206,C1214,C1227,C1231,C1235)</f>
        <v>1018</v>
      </c>
      <c r="D1188" s="150">
        <f t="shared" si="200"/>
        <v>846</v>
      </c>
      <c r="E1188" s="115">
        <f t="shared" si="195"/>
        <v>-172</v>
      </c>
      <c r="F1188" s="116">
        <f t="shared" si="196"/>
        <v>-0.168958742632613</v>
      </c>
      <c r="G1188" s="114">
        <f>SUM(G1189,G1200,G1206,G1214,G1227,G1231,G1235)</f>
        <v>846</v>
      </c>
      <c r="H1188" s="117"/>
      <c r="I1188" s="117"/>
      <c r="J1188" s="117"/>
      <c r="K1188" s="117"/>
      <c r="L1188" s="117"/>
      <c r="M1188" s="117"/>
      <c r="N1188" s="117"/>
      <c r="O1188" s="117"/>
      <c r="P1188" s="117"/>
      <c r="Q1188" s="117"/>
    </row>
    <row r="1189" s="95" customFormat="1" ht="15.75" customHeight="1" spans="1:17">
      <c r="A1189" s="112">
        <v>22401</v>
      </c>
      <c r="B1189" s="113" t="s">
        <v>982</v>
      </c>
      <c r="C1189" s="114">
        <f t="shared" ref="C1189:G1189" si="201">SUM(C1190,C1191,C1192,C1193,C1194,C1195,C1196,C1197,C1198,C1199)</f>
        <v>666</v>
      </c>
      <c r="D1189" s="150">
        <f t="shared" si="201"/>
        <v>494</v>
      </c>
      <c r="E1189" s="115">
        <f t="shared" si="195"/>
        <v>-172</v>
      </c>
      <c r="F1189" s="116">
        <f t="shared" si="196"/>
        <v>-0.258258258258258</v>
      </c>
      <c r="G1189" s="114">
        <f>SUM(G1190,G1191,G1192,G1193,G1194,G1195,G1196,G1197,G1198,G1199)</f>
        <v>494</v>
      </c>
      <c r="H1189" s="117"/>
      <c r="I1189" s="117"/>
      <c r="J1189" s="117"/>
      <c r="K1189" s="117"/>
      <c r="L1189" s="117"/>
      <c r="M1189" s="117"/>
      <c r="N1189" s="117"/>
      <c r="O1189" s="117"/>
      <c r="P1189" s="117"/>
      <c r="Q1189" s="117"/>
    </row>
    <row r="1190" s="95" customFormat="1" ht="15.75" customHeight="1" spans="1:17">
      <c r="A1190" s="112">
        <v>2240101</v>
      </c>
      <c r="B1190" s="113" t="s">
        <v>58</v>
      </c>
      <c r="C1190" s="118">
        <v>70</v>
      </c>
      <c r="D1190" s="151">
        <v>151</v>
      </c>
      <c r="E1190" s="115">
        <f t="shared" si="195"/>
        <v>81</v>
      </c>
      <c r="F1190" s="116">
        <f t="shared" si="196"/>
        <v>1.15714285714286</v>
      </c>
      <c r="G1190" s="118">
        <v>151</v>
      </c>
      <c r="H1190" s="117"/>
      <c r="I1190" s="117"/>
      <c r="J1190" s="117"/>
      <c r="K1190" s="117"/>
      <c r="L1190" s="117"/>
      <c r="M1190" s="117"/>
      <c r="N1190" s="117"/>
      <c r="O1190" s="117"/>
      <c r="P1190" s="117"/>
      <c r="Q1190" s="117"/>
    </row>
    <row r="1191" s="95" customFormat="1" ht="15.75" customHeight="1" spans="1:17">
      <c r="A1191" s="112">
        <v>2240102</v>
      </c>
      <c r="B1191" s="113" t="s">
        <v>59</v>
      </c>
      <c r="C1191" s="119">
        <v>55</v>
      </c>
      <c r="D1191" s="152">
        <v>61</v>
      </c>
      <c r="E1191" s="115">
        <f t="shared" si="195"/>
        <v>6</v>
      </c>
      <c r="F1191" s="116">
        <f t="shared" si="196"/>
        <v>0.109090909090909</v>
      </c>
      <c r="G1191" s="119">
        <v>61</v>
      </c>
      <c r="H1191" s="117"/>
      <c r="I1191" s="117"/>
      <c r="J1191" s="117"/>
      <c r="K1191" s="117"/>
      <c r="L1191" s="117"/>
      <c r="M1191" s="117"/>
      <c r="N1191" s="117"/>
      <c r="O1191" s="117"/>
      <c r="P1191" s="117"/>
      <c r="Q1191" s="117"/>
    </row>
    <row r="1192" s="95" customFormat="1" ht="15.75" customHeight="1" spans="1:17">
      <c r="A1192" s="112">
        <v>2240103</v>
      </c>
      <c r="B1192" s="113" t="s">
        <v>60</v>
      </c>
      <c r="C1192" s="119"/>
      <c r="D1192" s="152"/>
      <c r="E1192" s="115">
        <f t="shared" si="195"/>
        <v>0</v>
      </c>
      <c r="F1192" s="116" t="str">
        <f t="shared" si="196"/>
        <v/>
      </c>
      <c r="G1192" s="119"/>
      <c r="H1192" s="117"/>
      <c r="I1192" s="117"/>
      <c r="J1192" s="117"/>
      <c r="K1192" s="117"/>
      <c r="L1192" s="117"/>
      <c r="M1192" s="117"/>
      <c r="N1192" s="117"/>
      <c r="O1192" s="117"/>
      <c r="P1192" s="117"/>
      <c r="Q1192" s="117"/>
    </row>
    <row r="1193" s="95" customFormat="1" ht="15.75" customHeight="1" spans="1:17">
      <c r="A1193" s="112">
        <v>2240104</v>
      </c>
      <c r="B1193" s="113" t="s">
        <v>983</v>
      </c>
      <c r="C1193" s="119"/>
      <c r="D1193" s="152"/>
      <c r="E1193" s="115">
        <f t="shared" si="195"/>
        <v>0</v>
      </c>
      <c r="F1193" s="116" t="str">
        <f t="shared" si="196"/>
        <v/>
      </c>
      <c r="G1193" s="119"/>
      <c r="H1193" s="117"/>
      <c r="I1193" s="117"/>
      <c r="J1193" s="117"/>
      <c r="K1193" s="117"/>
      <c r="L1193" s="117"/>
      <c r="M1193" s="117"/>
      <c r="N1193" s="117"/>
      <c r="O1193" s="117"/>
      <c r="P1193" s="117"/>
      <c r="Q1193" s="117"/>
    </row>
    <row r="1194" s="95" customFormat="1" ht="15.75" customHeight="1" spans="1:17">
      <c r="A1194" s="112">
        <v>2240105</v>
      </c>
      <c r="B1194" s="113" t="s">
        <v>984</v>
      </c>
      <c r="C1194" s="119"/>
      <c r="D1194" s="152"/>
      <c r="E1194" s="115">
        <f t="shared" si="195"/>
        <v>0</v>
      </c>
      <c r="F1194" s="116" t="str">
        <f t="shared" si="196"/>
        <v/>
      </c>
      <c r="G1194" s="119"/>
      <c r="H1194" s="117"/>
      <c r="I1194" s="117"/>
      <c r="J1194" s="117"/>
      <c r="K1194" s="117"/>
      <c r="L1194" s="117"/>
      <c r="M1194" s="117"/>
      <c r="N1194" s="117"/>
      <c r="O1194" s="117"/>
      <c r="P1194" s="117"/>
      <c r="Q1194" s="117"/>
    </row>
    <row r="1195" s="95" customFormat="1" ht="15.75" customHeight="1" spans="1:17">
      <c r="A1195" s="112">
        <v>2240106</v>
      </c>
      <c r="B1195" s="113" t="s">
        <v>985</v>
      </c>
      <c r="C1195" s="119"/>
      <c r="D1195" s="152"/>
      <c r="E1195" s="115">
        <f t="shared" si="195"/>
        <v>0</v>
      </c>
      <c r="F1195" s="116" t="str">
        <f t="shared" si="196"/>
        <v/>
      </c>
      <c r="G1195" s="119"/>
      <c r="H1195" s="117"/>
      <c r="I1195" s="117"/>
      <c r="J1195" s="117"/>
      <c r="K1195" s="117"/>
      <c r="L1195" s="117"/>
      <c r="M1195" s="117"/>
      <c r="N1195" s="117"/>
      <c r="O1195" s="117"/>
      <c r="P1195" s="117"/>
      <c r="Q1195" s="117"/>
    </row>
    <row r="1196" s="95" customFormat="1" ht="15.75" customHeight="1" spans="1:17">
      <c r="A1196" s="112">
        <v>2240108</v>
      </c>
      <c r="B1196" s="113" t="s">
        <v>986</v>
      </c>
      <c r="C1196" s="119">
        <v>50</v>
      </c>
      <c r="D1196" s="152">
        <v>50</v>
      </c>
      <c r="E1196" s="115">
        <f t="shared" si="195"/>
        <v>0</v>
      </c>
      <c r="F1196" s="116">
        <f t="shared" si="196"/>
        <v>0</v>
      </c>
      <c r="G1196" s="119">
        <v>50</v>
      </c>
      <c r="H1196" s="117"/>
      <c r="I1196" s="117"/>
      <c r="J1196" s="117"/>
      <c r="K1196" s="117"/>
      <c r="L1196" s="117"/>
      <c r="M1196" s="117"/>
      <c r="N1196" s="117"/>
      <c r="O1196" s="117"/>
      <c r="P1196" s="117"/>
      <c r="Q1196" s="117"/>
    </row>
    <row r="1197" s="95" customFormat="1" ht="15.75" customHeight="1" spans="1:17">
      <c r="A1197" s="112">
        <v>2240109</v>
      </c>
      <c r="B1197" s="113" t="s">
        <v>987</v>
      </c>
      <c r="C1197" s="119">
        <v>30</v>
      </c>
      <c r="D1197" s="152">
        <v>34</v>
      </c>
      <c r="E1197" s="115">
        <f t="shared" si="195"/>
        <v>4</v>
      </c>
      <c r="F1197" s="116">
        <f t="shared" si="196"/>
        <v>0.133333333333333</v>
      </c>
      <c r="G1197" s="119">
        <v>34</v>
      </c>
      <c r="H1197" s="117"/>
      <c r="I1197" s="117"/>
      <c r="J1197" s="117"/>
      <c r="K1197" s="117"/>
      <c r="L1197" s="117"/>
      <c r="M1197" s="117"/>
      <c r="N1197" s="117"/>
      <c r="O1197" s="117"/>
      <c r="P1197" s="117"/>
      <c r="Q1197" s="117"/>
    </row>
    <row r="1198" s="95" customFormat="1" ht="15.75" customHeight="1" spans="1:17">
      <c r="A1198" s="112">
        <v>2240150</v>
      </c>
      <c r="B1198" s="113" t="s">
        <v>67</v>
      </c>
      <c r="C1198" s="119">
        <v>461</v>
      </c>
      <c r="D1198" s="152">
        <v>198</v>
      </c>
      <c r="E1198" s="115">
        <f t="shared" si="195"/>
        <v>-263</v>
      </c>
      <c r="F1198" s="116">
        <f t="shared" si="196"/>
        <v>-0.570498915401301</v>
      </c>
      <c r="G1198" s="119">
        <v>198</v>
      </c>
      <c r="H1198" s="117"/>
      <c r="I1198" s="117"/>
      <c r="J1198" s="117"/>
      <c r="K1198" s="117"/>
      <c r="L1198" s="117"/>
      <c r="M1198" s="117"/>
      <c r="N1198" s="117"/>
      <c r="O1198" s="117"/>
      <c r="P1198" s="117"/>
      <c r="Q1198" s="117"/>
    </row>
    <row r="1199" s="95" customFormat="1" ht="15.75" customHeight="1" spans="1:17">
      <c r="A1199" s="112">
        <v>2240199</v>
      </c>
      <c r="B1199" s="113" t="s">
        <v>988</v>
      </c>
      <c r="C1199" s="119"/>
      <c r="D1199" s="152"/>
      <c r="E1199" s="115">
        <f t="shared" si="195"/>
        <v>0</v>
      </c>
      <c r="F1199" s="116" t="str">
        <f t="shared" si="196"/>
        <v/>
      </c>
      <c r="G1199" s="119"/>
      <c r="H1199" s="117"/>
      <c r="I1199" s="117"/>
      <c r="J1199" s="117"/>
      <c r="K1199" s="117"/>
      <c r="L1199" s="117"/>
      <c r="M1199" s="117"/>
      <c r="N1199" s="117"/>
      <c r="O1199" s="117"/>
      <c r="P1199" s="117"/>
      <c r="Q1199" s="117"/>
    </row>
    <row r="1200" s="95" customFormat="1" ht="15.75" customHeight="1" spans="1:17">
      <c r="A1200" s="112">
        <v>22402</v>
      </c>
      <c r="B1200" s="113" t="s">
        <v>989</v>
      </c>
      <c r="C1200" s="114">
        <f t="shared" ref="C1200:G1200" si="202">SUM(C1201,C1202,C1203,C1204,C1205)</f>
        <v>352</v>
      </c>
      <c r="D1200" s="150">
        <f t="shared" si="202"/>
        <v>352</v>
      </c>
      <c r="E1200" s="115">
        <f t="shared" si="195"/>
        <v>0</v>
      </c>
      <c r="F1200" s="116">
        <f t="shared" si="196"/>
        <v>0</v>
      </c>
      <c r="G1200" s="114">
        <f>SUM(G1201,G1202,G1203,G1204,G1205)</f>
        <v>352</v>
      </c>
      <c r="H1200" s="117"/>
      <c r="I1200" s="117"/>
      <c r="J1200" s="117"/>
      <c r="K1200" s="117"/>
      <c r="L1200" s="117"/>
      <c r="M1200" s="117"/>
      <c r="N1200" s="117"/>
      <c r="O1200" s="117"/>
      <c r="P1200" s="117"/>
      <c r="Q1200" s="117"/>
    </row>
    <row r="1201" s="95" customFormat="1" ht="15.75" customHeight="1" spans="1:17">
      <c r="A1201" s="112">
        <v>2240201</v>
      </c>
      <c r="B1201" s="113" t="s">
        <v>58</v>
      </c>
      <c r="C1201" s="118"/>
      <c r="D1201" s="151"/>
      <c r="E1201" s="115">
        <f t="shared" si="195"/>
        <v>0</v>
      </c>
      <c r="F1201" s="116" t="str">
        <f t="shared" si="196"/>
        <v/>
      </c>
      <c r="G1201" s="118"/>
      <c r="H1201" s="117"/>
      <c r="I1201" s="117"/>
      <c r="J1201" s="117"/>
      <c r="K1201" s="117"/>
      <c r="L1201" s="117"/>
      <c r="M1201" s="117"/>
      <c r="N1201" s="117"/>
      <c r="O1201" s="117"/>
      <c r="P1201" s="117"/>
      <c r="Q1201" s="117"/>
    </row>
    <row r="1202" s="95" customFormat="1" ht="15.75" customHeight="1" spans="1:17">
      <c r="A1202" s="112">
        <v>2240202</v>
      </c>
      <c r="B1202" s="113" t="s">
        <v>59</v>
      </c>
      <c r="C1202" s="119">
        <v>352</v>
      </c>
      <c r="D1202" s="152">
        <v>352</v>
      </c>
      <c r="E1202" s="115">
        <f t="shared" si="195"/>
        <v>0</v>
      </c>
      <c r="F1202" s="116">
        <f t="shared" si="196"/>
        <v>0</v>
      </c>
      <c r="G1202" s="119">
        <v>352</v>
      </c>
      <c r="H1202" s="117"/>
      <c r="I1202" s="117"/>
      <c r="J1202" s="117"/>
      <c r="K1202" s="117"/>
      <c r="L1202" s="117"/>
      <c r="M1202" s="117"/>
      <c r="N1202" s="117"/>
      <c r="O1202" s="117"/>
      <c r="P1202" s="117"/>
      <c r="Q1202" s="117"/>
    </row>
    <row r="1203" s="95" customFormat="1" ht="15.75" customHeight="1" spans="1:17">
      <c r="A1203" s="112">
        <v>2240203</v>
      </c>
      <c r="B1203" s="113" t="s">
        <v>60</v>
      </c>
      <c r="C1203" s="118"/>
      <c r="D1203" s="152"/>
      <c r="E1203" s="115">
        <f t="shared" si="195"/>
        <v>0</v>
      </c>
      <c r="F1203" s="116" t="str">
        <f t="shared" si="196"/>
        <v/>
      </c>
      <c r="G1203" s="119"/>
      <c r="H1203" s="117"/>
      <c r="I1203" s="117"/>
      <c r="J1203" s="117"/>
      <c r="K1203" s="117"/>
      <c r="L1203" s="117"/>
      <c r="M1203" s="117"/>
      <c r="N1203" s="117"/>
      <c r="O1203" s="117"/>
      <c r="P1203" s="117"/>
      <c r="Q1203" s="117"/>
    </row>
    <row r="1204" s="95" customFormat="1" ht="15.75" customHeight="1" spans="1:17">
      <c r="A1204" s="112">
        <v>2240204</v>
      </c>
      <c r="B1204" s="113" t="s">
        <v>990</v>
      </c>
      <c r="C1204" s="118"/>
      <c r="D1204" s="152"/>
      <c r="E1204" s="115">
        <f t="shared" si="195"/>
        <v>0</v>
      </c>
      <c r="F1204" s="116" t="str">
        <f t="shared" si="196"/>
        <v/>
      </c>
      <c r="G1204" s="119"/>
      <c r="H1204" s="117"/>
      <c r="I1204" s="117"/>
      <c r="J1204" s="117"/>
      <c r="K1204" s="117"/>
      <c r="L1204" s="117"/>
      <c r="M1204" s="117"/>
      <c r="N1204" s="117"/>
      <c r="O1204" s="117"/>
      <c r="P1204" s="117"/>
      <c r="Q1204" s="117"/>
    </row>
    <row r="1205" s="95" customFormat="1" ht="15.75" customHeight="1" spans="1:17">
      <c r="A1205" s="112">
        <v>2240299</v>
      </c>
      <c r="B1205" s="113" t="s">
        <v>991</v>
      </c>
      <c r="C1205" s="118"/>
      <c r="D1205" s="152"/>
      <c r="E1205" s="115">
        <f t="shared" si="195"/>
        <v>0</v>
      </c>
      <c r="F1205" s="116" t="str">
        <f t="shared" si="196"/>
        <v/>
      </c>
      <c r="G1205" s="119"/>
      <c r="H1205" s="117"/>
      <c r="I1205" s="117"/>
      <c r="J1205" s="117"/>
      <c r="K1205" s="117"/>
      <c r="L1205" s="117"/>
      <c r="M1205" s="117"/>
      <c r="N1205" s="117"/>
      <c r="O1205" s="117"/>
      <c r="P1205" s="117"/>
      <c r="Q1205" s="117"/>
    </row>
    <row r="1206" s="95" customFormat="1" ht="15.75" customHeight="1" spans="1:17">
      <c r="A1206" s="112">
        <v>22404</v>
      </c>
      <c r="B1206" s="113" t="s">
        <v>992</v>
      </c>
      <c r="C1206" s="114">
        <f t="shared" ref="C1206:G1206" si="203">SUM(C1207,C1208,C1209,C1210,C1211,C1212,C1213)</f>
        <v>0</v>
      </c>
      <c r="D1206" s="150">
        <f t="shared" si="203"/>
        <v>0</v>
      </c>
      <c r="E1206" s="115">
        <f t="shared" si="195"/>
        <v>0</v>
      </c>
      <c r="F1206" s="116" t="str">
        <f t="shared" si="196"/>
        <v/>
      </c>
      <c r="G1206" s="114">
        <f>SUM(G1207,G1208,G1209,G1210,G1211,G1212,G1213)</f>
        <v>0</v>
      </c>
      <c r="H1206" s="117"/>
      <c r="I1206" s="117"/>
      <c r="J1206" s="117"/>
      <c r="K1206" s="117"/>
      <c r="L1206" s="117"/>
      <c r="M1206" s="117"/>
      <c r="N1206" s="117"/>
      <c r="O1206" s="117"/>
      <c r="P1206" s="117"/>
      <c r="Q1206" s="117"/>
    </row>
    <row r="1207" s="95" customFormat="1" ht="15.75" customHeight="1" spans="1:17">
      <c r="A1207" s="112">
        <v>2240401</v>
      </c>
      <c r="B1207" s="113" t="s">
        <v>58</v>
      </c>
      <c r="C1207" s="118"/>
      <c r="D1207" s="151"/>
      <c r="E1207" s="115">
        <f t="shared" si="195"/>
        <v>0</v>
      </c>
      <c r="F1207" s="116" t="str">
        <f t="shared" si="196"/>
        <v/>
      </c>
      <c r="G1207" s="118"/>
      <c r="H1207" s="117"/>
      <c r="I1207" s="117"/>
      <c r="J1207" s="117"/>
      <c r="K1207" s="117"/>
      <c r="L1207" s="117"/>
      <c r="M1207" s="117"/>
      <c r="N1207" s="117"/>
      <c r="O1207" s="117"/>
      <c r="P1207" s="117"/>
      <c r="Q1207" s="117"/>
    </row>
    <row r="1208" s="95" customFormat="1" ht="15.75" customHeight="1" spans="1:17">
      <c r="A1208" s="112">
        <v>2240402</v>
      </c>
      <c r="B1208" s="113" t="s">
        <v>59</v>
      </c>
      <c r="C1208" s="118"/>
      <c r="D1208" s="152"/>
      <c r="E1208" s="115">
        <f t="shared" si="195"/>
        <v>0</v>
      </c>
      <c r="F1208" s="116" t="str">
        <f t="shared" si="196"/>
        <v/>
      </c>
      <c r="G1208" s="119"/>
      <c r="H1208" s="117"/>
      <c r="I1208" s="117"/>
      <c r="J1208" s="117"/>
      <c r="K1208" s="117"/>
      <c r="L1208" s="117"/>
      <c r="M1208" s="117"/>
      <c r="N1208" s="117"/>
      <c r="O1208" s="117"/>
      <c r="P1208" s="117"/>
      <c r="Q1208" s="117"/>
    </row>
    <row r="1209" s="95" customFormat="1" ht="15.75" customHeight="1" spans="1:17">
      <c r="A1209" s="112">
        <v>2240403</v>
      </c>
      <c r="B1209" s="113" t="s">
        <v>60</v>
      </c>
      <c r="C1209" s="118"/>
      <c r="D1209" s="152"/>
      <c r="E1209" s="115">
        <f t="shared" si="195"/>
        <v>0</v>
      </c>
      <c r="F1209" s="116" t="str">
        <f t="shared" si="196"/>
        <v/>
      </c>
      <c r="G1209" s="119"/>
      <c r="H1209" s="117"/>
      <c r="I1209" s="117"/>
      <c r="J1209" s="117"/>
      <c r="K1209" s="117"/>
      <c r="L1209" s="117"/>
      <c r="M1209" s="117"/>
      <c r="N1209" s="117"/>
      <c r="O1209" s="117"/>
      <c r="P1209" s="117"/>
      <c r="Q1209" s="117"/>
    </row>
    <row r="1210" s="95" customFormat="1" ht="15.75" customHeight="1" spans="1:17">
      <c r="A1210" s="112">
        <v>2240404</v>
      </c>
      <c r="B1210" s="113" t="s">
        <v>993</v>
      </c>
      <c r="C1210" s="118"/>
      <c r="D1210" s="152"/>
      <c r="E1210" s="115">
        <f t="shared" si="195"/>
        <v>0</v>
      </c>
      <c r="F1210" s="116" t="str">
        <f t="shared" si="196"/>
        <v/>
      </c>
      <c r="G1210" s="119"/>
      <c r="H1210" s="117"/>
      <c r="I1210" s="117"/>
      <c r="J1210" s="117"/>
      <c r="K1210" s="117"/>
      <c r="L1210" s="117"/>
      <c r="M1210" s="117"/>
      <c r="N1210" s="117"/>
      <c r="O1210" s="117"/>
      <c r="P1210" s="117"/>
      <c r="Q1210" s="117"/>
    </row>
    <row r="1211" s="95" customFormat="1" ht="15.75" customHeight="1" spans="1:17">
      <c r="A1211" s="112">
        <v>2240405</v>
      </c>
      <c r="B1211" s="113" t="s">
        <v>994</v>
      </c>
      <c r="C1211" s="118"/>
      <c r="D1211" s="152"/>
      <c r="E1211" s="115">
        <f t="shared" si="195"/>
        <v>0</v>
      </c>
      <c r="F1211" s="116" t="str">
        <f t="shared" si="196"/>
        <v/>
      </c>
      <c r="G1211" s="119"/>
      <c r="H1211" s="117"/>
      <c r="I1211" s="117"/>
      <c r="J1211" s="117"/>
      <c r="K1211" s="117"/>
      <c r="L1211" s="117"/>
      <c r="M1211" s="117"/>
      <c r="N1211" s="117"/>
      <c r="O1211" s="117"/>
      <c r="P1211" s="117"/>
      <c r="Q1211" s="117"/>
    </row>
    <row r="1212" s="95" customFormat="1" ht="15.75" customHeight="1" spans="1:17">
      <c r="A1212" s="112">
        <v>2240450</v>
      </c>
      <c r="B1212" s="113" t="s">
        <v>67</v>
      </c>
      <c r="C1212" s="118"/>
      <c r="D1212" s="152"/>
      <c r="E1212" s="115">
        <f t="shared" si="195"/>
        <v>0</v>
      </c>
      <c r="F1212" s="116" t="str">
        <f t="shared" si="196"/>
        <v/>
      </c>
      <c r="G1212" s="119"/>
      <c r="H1212" s="117"/>
      <c r="I1212" s="117"/>
      <c r="J1212" s="117"/>
      <c r="K1212" s="117"/>
      <c r="L1212" s="117"/>
      <c r="M1212" s="117"/>
      <c r="N1212" s="117"/>
      <c r="O1212" s="117"/>
      <c r="P1212" s="117"/>
      <c r="Q1212" s="117"/>
    </row>
    <row r="1213" s="95" customFormat="1" ht="15.75" customHeight="1" spans="1:17">
      <c r="A1213" s="112">
        <v>2240499</v>
      </c>
      <c r="B1213" s="113" t="s">
        <v>995</v>
      </c>
      <c r="C1213" s="118"/>
      <c r="D1213" s="152"/>
      <c r="E1213" s="115">
        <f t="shared" si="195"/>
        <v>0</v>
      </c>
      <c r="F1213" s="116" t="str">
        <f t="shared" si="196"/>
        <v/>
      </c>
      <c r="G1213" s="119"/>
      <c r="H1213" s="117"/>
      <c r="I1213" s="117"/>
      <c r="J1213" s="117"/>
      <c r="K1213" s="117"/>
      <c r="L1213" s="117"/>
      <c r="M1213" s="117"/>
      <c r="N1213" s="117"/>
      <c r="O1213" s="117"/>
      <c r="P1213" s="117"/>
      <c r="Q1213" s="117"/>
    </row>
    <row r="1214" s="95" customFormat="1" ht="15.75" customHeight="1" spans="1:17">
      <c r="A1214" s="112">
        <v>22405</v>
      </c>
      <c r="B1214" s="113" t="s">
        <v>996</v>
      </c>
      <c r="C1214" s="114">
        <f t="shared" ref="C1214:G1214" si="204">SUM(C1215,C1216,C1217,C1218,C1219,C1220,C1221,C1222,C1223,C1224,C1225,C1226)</f>
        <v>0</v>
      </c>
      <c r="D1214" s="150">
        <f t="shared" si="204"/>
        <v>0</v>
      </c>
      <c r="E1214" s="115">
        <f t="shared" si="195"/>
        <v>0</v>
      </c>
      <c r="F1214" s="116" t="str">
        <f t="shared" si="196"/>
        <v/>
      </c>
      <c r="G1214" s="114">
        <f>SUM(G1215,G1216,G1217,G1218,G1219,G1220,G1221,G1222,G1223,G1224,G1225,G1226)</f>
        <v>0</v>
      </c>
      <c r="H1214" s="117"/>
      <c r="I1214" s="117"/>
      <c r="J1214" s="117"/>
      <c r="K1214" s="117"/>
      <c r="L1214" s="117"/>
      <c r="M1214" s="117"/>
      <c r="N1214" s="117"/>
      <c r="O1214" s="117"/>
      <c r="P1214" s="117"/>
      <c r="Q1214" s="117"/>
    </row>
    <row r="1215" s="95" customFormat="1" ht="15.75" customHeight="1" spans="1:17">
      <c r="A1215" s="112">
        <v>2240501</v>
      </c>
      <c r="B1215" s="113" t="s">
        <v>58</v>
      </c>
      <c r="C1215" s="118"/>
      <c r="D1215" s="151"/>
      <c r="E1215" s="115">
        <f t="shared" si="195"/>
        <v>0</v>
      </c>
      <c r="F1215" s="116" t="str">
        <f t="shared" si="196"/>
        <v/>
      </c>
      <c r="G1215" s="118"/>
      <c r="H1215" s="117"/>
      <c r="I1215" s="117"/>
      <c r="J1215" s="117"/>
      <c r="K1215" s="117"/>
      <c r="L1215" s="117"/>
      <c r="M1215" s="117"/>
      <c r="N1215" s="117"/>
      <c r="O1215" s="117"/>
      <c r="P1215" s="117"/>
      <c r="Q1215" s="117"/>
    </row>
    <row r="1216" s="95" customFormat="1" ht="15.75" customHeight="1" spans="1:17">
      <c r="A1216" s="112">
        <v>2240502</v>
      </c>
      <c r="B1216" s="113" t="s">
        <v>59</v>
      </c>
      <c r="C1216" s="118"/>
      <c r="D1216" s="152"/>
      <c r="E1216" s="115">
        <f t="shared" si="195"/>
        <v>0</v>
      </c>
      <c r="F1216" s="116" t="str">
        <f t="shared" si="196"/>
        <v/>
      </c>
      <c r="G1216" s="119"/>
      <c r="H1216" s="117"/>
      <c r="I1216" s="117"/>
      <c r="J1216" s="117"/>
      <c r="K1216" s="117"/>
      <c r="L1216" s="117"/>
      <c r="M1216" s="117"/>
      <c r="N1216" s="117"/>
      <c r="O1216" s="117"/>
      <c r="P1216" s="117"/>
      <c r="Q1216" s="117"/>
    </row>
    <row r="1217" s="95" customFormat="1" ht="15.75" customHeight="1" spans="1:17">
      <c r="A1217" s="112">
        <v>2240503</v>
      </c>
      <c r="B1217" s="113" t="s">
        <v>60</v>
      </c>
      <c r="C1217" s="118"/>
      <c r="D1217" s="152"/>
      <c r="E1217" s="115">
        <f t="shared" si="195"/>
        <v>0</v>
      </c>
      <c r="F1217" s="116" t="str">
        <f t="shared" si="196"/>
        <v/>
      </c>
      <c r="G1217" s="119"/>
      <c r="H1217" s="117"/>
      <c r="I1217" s="117"/>
      <c r="J1217" s="117"/>
      <c r="K1217" s="117"/>
      <c r="L1217" s="117"/>
      <c r="M1217" s="117"/>
      <c r="N1217" s="117"/>
      <c r="O1217" s="117"/>
      <c r="P1217" s="117"/>
      <c r="Q1217" s="117"/>
    </row>
    <row r="1218" s="95" customFormat="1" ht="15.75" customHeight="1" spans="1:17">
      <c r="A1218" s="112">
        <v>2240504</v>
      </c>
      <c r="B1218" s="113" t="s">
        <v>997</v>
      </c>
      <c r="C1218" s="118"/>
      <c r="D1218" s="152"/>
      <c r="E1218" s="115">
        <f t="shared" si="195"/>
        <v>0</v>
      </c>
      <c r="F1218" s="116" t="str">
        <f t="shared" si="196"/>
        <v/>
      </c>
      <c r="G1218" s="119"/>
      <c r="H1218" s="117"/>
      <c r="I1218" s="117"/>
      <c r="J1218" s="117"/>
      <c r="K1218" s="117"/>
      <c r="L1218" s="117"/>
      <c r="M1218" s="117"/>
      <c r="N1218" s="117"/>
      <c r="O1218" s="117"/>
      <c r="P1218" s="117"/>
      <c r="Q1218" s="117"/>
    </row>
    <row r="1219" s="95" customFormat="1" ht="15.75" customHeight="1" spans="1:17">
      <c r="A1219" s="112">
        <v>2240505</v>
      </c>
      <c r="B1219" s="113" t="s">
        <v>998</v>
      </c>
      <c r="C1219" s="118"/>
      <c r="D1219" s="152"/>
      <c r="E1219" s="115">
        <f t="shared" si="195"/>
        <v>0</v>
      </c>
      <c r="F1219" s="116" t="str">
        <f t="shared" si="196"/>
        <v/>
      </c>
      <c r="G1219" s="119"/>
      <c r="H1219" s="117"/>
      <c r="I1219" s="117"/>
      <c r="J1219" s="117"/>
      <c r="K1219" s="117"/>
      <c r="L1219" s="117"/>
      <c r="M1219" s="117"/>
      <c r="N1219" s="117"/>
      <c r="O1219" s="117"/>
      <c r="P1219" s="117"/>
      <c r="Q1219" s="117"/>
    </row>
    <row r="1220" s="95" customFormat="1" ht="15.75" customHeight="1" spans="1:17">
      <c r="A1220" s="112">
        <v>2240506</v>
      </c>
      <c r="B1220" s="113" t="s">
        <v>999</v>
      </c>
      <c r="C1220" s="118"/>
      <c r="D1220" s="152"/>
      <c r="E1220" s="115">
        <f t="shared" si="195"/>
        <v>0</v>
      </c>
      <c r="F1220" s="116" t="str">
        <f t="shared" si="196"/>
        <v/>
      </c>
      <c r="G1220" s="119"/>
      <c r="H1220" s="117"/>
      <c r="I1220" s="117"/>
      <c r="J1220" s="117"/>
      <c r="K1220" s="117"/>
      <c r="L1220" s="117"/>
      <c r="M1220" s="117"/>
      <c r="N1220" s="117"/>
      <c r="O1220" s="117"/>
      <c r="P1220" s="117"/>
      <c r="Q1220" s="117"/>
    </row>
    <row r="1221" s="95" customFormat="1" ht="15.75" customHeight="1" spans="1:17">
      <c r="A1221" s="112">
        <v>2240507</v>
      </c>
      <c r="B1221" s="113" t="s">
        <v>1000</v>
      </c>
      <c r="C1221" s="118"/>
      <c r="D1221" s="152"/>
      <c r="E1221" s="115">
        <f t="shared" si="195"/>
        <v>0</v>
      </c>
      <c r="F1221" s="116" t="str">
        <f t="shared" si="196"/>
        <v/>
      </c>
      <c r="G1221" s="119"/>
      <c r="H1221" s="117"/>
      <c r="I1221" s="117"/>
      <c r="J1221" s="117"/>
      <c r="K1221" s="117"/>
      <c r="L1221" s="117"/>
      <c r="M1221" s="117"/>
      <c r="N1221" s="117"/>
      <c r="O1221" s="117"/>
      <c r="P1221" s="117"/>
      <c r="Q1221" s="117"/>
    </row>
    <row r="1222" s="95" customFormat="1" ht="15.75" customHeight="1" spans="1:17">
      <c r="A1222" s="112">
        <v>2240508</v>
      </c>
      <c r="B1222" s="113" t="s">
        <v>1001</v>
      </c>
      <c r="C1222" s="118"/>
      <c r="D1222" s="152"/>
      <c r="E1222" s="115">
        <f t="shared" si="195"/>
        <v>0</v>
      </c>
      <c r="F1222" s="116" t="str">
        <f t="shared" si="196"/>
        <v/>
      </c>
      <c r="G1222" s="119"/>
      <c r="H1222" s="117"/>
      <c r="I1222" s="117"/>
      <c r="J1222" s="117"/>
      <c r="K1222" s="117"/>
      <c r="L1222" s="117"/>
      <c r="M1222" s="117"/>
      <c r="N1222" s="117"/>
      <c r="O1222" s="117"/>
      <c r="P1222" s="117"/>
      <c r="Q1222" s="117"/>
    </row>
    <row r="1223" s="95" customFormat="1" ht="15.75" customHeight="1" spans="1:17">
      <c r="A1223" s="112">
        <v>2240509</v>
      </c>
      <c r="B1223" s="113" t="s">
        <v>1002</v>
      </c>
      <c r="C1223" s="118"/>
      <c r="D1223" s="152"/>
      <c r="E1223" s="115">
        <f t="shared" ref="E1223:E1242" si="205">D1223-C1223</f>
        <v>0</v>
      </c>
      <c r="F1223" s="116" t="str">
        <f t="shared" ref="F1223:F1242" si="206">IFERROR(E1223/C1223,"")</f>
        <v/>
      </c>
      <c r="G1223" s="119"/>
      <c r="H1223" s="117"/>
      <c r="I1223" s="117"/>
      <c r="J1223" s="117"/>
      <c r="K1223" s="117"/>
      <c r="L1223" s="117"/>
      <c r="M1223" s="117"/>
      <c r="N1223" s="117"/>
      <c r="O1223" s="117"/>
      <c r="P1223" s="117"/>
      <c r="Q1223" s="117"/>
    </row>
    <row r="1224" s="95" customFormat="1" ht="15.75" customHeight="1" spans="1:17">
      <c r="A1224" s="112">
        <v>2240510</v>
      </c>
      <c r="B1224" s="113" t="s">
        <v>1003</v>
      </c>
      <c r="C1224" s="118"/>
      <c r="D1224" s="152"/>
      <c r="E1224" s="115">
        <f t="shared" si="205"/>
        <v>0</v>
      </c>
      <c r="F1224" s="116" t="str">
        <f t="shared" si="206"/>
        <v/>
      </c>
      <c r="G1224" s="119"/>
      <c r="H1224" s="117"/>
      <c r="I1224" s="117"/>
      <c r="J1224" s="117"/>
      <c r="K1224" s="117"/>
      <c r="L1224" s="117"/>
      <c r="M1224" s="117"/>
      <c r="N1224" s="117"/>
      <c r="O1224" s="117"/>
      <c r="P1224" s="117"/>
      <c r="Q1224" s="117"/>
    </row>
    <row r="1225" s="95" customFormat="1" ht="15.75" customHeight="1" spans="1:17">
      <c r="A1225" s="112">
        <v>2240550</v>
      </c>
      <c r="B1225" s="113" t="s">
        <v>1004</v>
      </c>
      <c r="C1225" s="118"/>
      <c r="D1225" s="152"/>
      <c r="E1225" s="115">
        <f t="shared" si="205"/>
        <v>0</v>
      </c>
      <c r="F1225" s="116" t="str">
        <f t="shared" si="206"/>
        <v/>
      </c>
      <c r="G1225" s="119"/>
      <c r="H1225" s="117"/>
      <c r="I1225" s="117"/>
      <c r="J1225" s="117"/>
      <c r="K1225" s="117"/>
      <c r="L1225" s="117"/>
      <c r="M1225" s="117"/>
      <c r="N1225" s="117"/>
      <c r="O1225" s="117"/>
      <c r="P1225" s="117"/>
      <c r="Q1225" s="117"/>
    </row>
    <row r="1226" s="95" customFormat="1" ht="15.75" customHeight="1" spans="1:17">
      <c r="A1226" s="112">
        <v>2240599</v>
      </c>
      <c r="B1226" s="113" t="s">
        <v>1005</v>
      </c>
      <c r="C1226" s="118"/>
      <c r="D1226" s="152"/>
      <c r="E1226" s="115">
        <f t="shared" si="205"/>
        <v>0</v>
      </c>
      <c r="F1226" s="116" t="str">
        <f t="shared" si="206"/>
        <v/>
      </c>
      <c r="G1226" s="119"/>
      <c r="H1226" s="117"/>
      <c r="I1226" s="117"/>
      <c r="J1226" s="117"/>
      <c r="K1226" s="117"/>
      <c r="L1226" s="117"/>
      <c r="M1226" s="117"/>
      <c r="N1226" s="117"/>
      <c r="O1226" s="117"/>
      <c r="P1226" s="117"/>
      <c r="Q1226" s="117"/>
    </row>
    <row r="1227" s="95" customFormat="1" ht="15.75" customHeight="1" spans="1:17">
      <c r="A1227" s="112">
        <v>22406</v>
      </c>
      <c r="B1227" s="113" t="s">
        <v>1006</v>
      </c>
      <c r="C1227" s="114">
        <f t="shared" ref="C1227:G1227" si="207">SUM(C1228,C1229,C1230)</f>
        <v>0</v>
      </c>
      <c r="D1227" s="150">
        <f t="shared" si="207"/>
        <v>0</v>
      </c>
      <c r="E1227" s="115">
        <f t="shared" si="205"/>
        <v>0</v>
      </c>
      <c r="F1227" s="116" t="str">
        <f t="shared" si="206"/>
        <v/>
      </c>
      <c r="G1227" s="114">
        <f>SUM(G1228,G1229,G1230)</f>
        <v>0</v>
      </c>
      <c r="H1227" s="117"/>
      <c r="I1227" s="117"/>
      <c r="J1227" s="117"/>
      <c r="K1227" s="117"/>
      <c r="L1227" s="117"/>
      <c r="M1227" s="117"/>
      <c r="N1227" s="117"/>
      <c r="O1227" s="117"/>
      <c r="P1227" s="117"/>
      <c r="Q1227" s="117"/>
    </row>
    <row r="1228" s="95" customFormat="1" ht="15.75" customHeight="1" spans="1:17">
      <c r="A1228" s="112">
        <v>2240601</v>
      </c>
      <c r="B1228" s="113" t="s">
        <v>1007</v>
      </c>
      <c r="C1228" s="118"/>
      <c r="D1228" s="151"/>
      <c r="E1228" s="115">
        <f t="shared" si="205"/>
        <v>0</v>
      </c>
      <c r="F1228" s="116" t="str">
        <f t="shared" si="206"/>
        <v/>
      </c>
      <c r="G1228" s="118"/>
      <c r="H1228" s="117"/>
      <c r="I1228" s="117"/>
      <c r="J1228" s="117"/>
      <c r="K1228" s="117"/>
      <c r="L1228" s="117"/>
      <c r="M1228" s="117"/>
      <c r="N1228" s="117"/>
      <c r="O1228" s="117"/>
      <c r="P1228" s="117"/>
      <c r="Q1228" s="117"/>
    </row>
    <row r="1229" s="95" customFormat="1" ht="15.75" customHeight="1" spans="1:17">
      <c r="A1229" s="112">
        <v>2240602</v>
      </c>
      <c r="B1229" s="113" t="s">
        <v>1008</v>
      </c>
      <c r="C1229" s="118"/>
      <c r="D1229" s="151"/>
      <c r="E1229" s="115">
        <f t="shared" si="205"/>
        <v>0</v>
      </c>
      <c r="F1229" s="116" t="str">
        <f t="shared" si="206"/>
        <v/>
      </c>
      <c r="G1229" s="118"/>
      <c r="H1229" s="117"/>
      <c r="I1229" s="117"/>
      <c r="J1229" s="117"/>
      <c r="K1229" s="117"/>
      <c r="L1229" s="117"/>
      <c r="M1229" s="117"/>
      <c r="N1229" s="117"/>
      <c r="O1229" s="117"/>
      <c r="P1229" s="117"/>
      <c r="Q1229" s="117"/>
    </row>
    <row r="1230" s="95" customFormat="1" ht="15.75" customHeight="1" spans="1:17">
      <c r="A1230" s="112">
        <v>2240699</v>
      </c>
      <c r="B1230" s="113" t="s">
        <v>1009</v>
      </c>
      <c r="C1230" s="118"/>
      <c r="D1230" s="151"/>
      <c r="E1230" s="115">
        <f t="shared" si="205"/>
        <v>0</v>
      </c>
      <c r="F1230" s="116" t="str">
        <f t="shared" si="206"/>
        <v/>
      </c>
      <c r="G1230" s="118"/>
      <c r="H1230" s="117"/>
      <c r="I1230" s="117"/>
      <c r="J1230" s="117"/>
      <c r="K1230" s="117"/>
      <c r="L1230" s="117"/>
      <c r="M1230" s="117"/>
      <c r="N1230" s="117"/>
      <c r="O1230" s="117"/>
      <c r="P1230" s="117"/>
      <c r="Q1230" s="117"/>
    </row>
    <row r="1231" s="95" customFormat="1" ht="15.75" customHeight="1" spans="1:17">
      <c r="A1231" s="112">
        <v>22407</v>
      </c>
      <c r="B1231" s="113" t="s">
        <v>1010</v>
      </c>
      <c r="C1231" s="114">
        <f t="shared" ref="C1231:G1231" si="208">SUM(C1232,C1233,C1234)</f>
        <v>0</v>
      </c>
      <c r="D1231" s="150">
        <f t="shared" si="208"/>
        <v>0</v>
      </c>
      <c r="E1231" s="115">
        <f t="shared" si="205"/>
        <v>0</v>
      </c>
      <c r="F1231" s="116" t="str">
        <f t="shared" si="206"/>
        <v/>
      </c>
      <c r="G1231" s="114">
        <f>SUM(G1232,G1233,G1234)</f>
        <v>0</v>
      </c>
      <c r="H1231" s="117"/>
      <c r="I1231" s="117"/>
      <c r="J1231" s="117"/>
      <c r="K1231" s="117"/>
      <c r="L1231" s="117"/>
      <c r="M1231" s="117"/>
      <c r="N1231" s="117"/>
      <c r="O1231" s="117"/>
      <c r="P1231" s="117"/>
      <c r="Q1231" s="117"/>
    </row>
    <row r="1232" s="95" customFormat="1" ht="15.75" customHeight="1" spans="1:17">
      <c r="A1232" s="112">
        <v>2240703</v>
      </c>
      <c r="B1232" s="113" t="s">
        <v>1011</v>
      </c>
      <c r="C1232" s="118"/>
      <c r="D1232" s="151"/>
      <c r="E1232" s="115">
        <f t="shared" si="205"/>
        <v>0</v>
      </c>
      <c r="F1232" s="116" t="str">
        <f t="shared" si="206"/>
        <v/>
      </c>
      <c r="G1232" s="118"/>
      <c r="H1232" s="117"/>
      <c r="I1232" s="117"/>
      <c r="J1232" s="117"/>
      <c r="K1232" s="117"/>
      <c r="L1232" s="117"/>
      <c r="M1232" s="117"/>
      <c r="N1232" s="117"/>
      <c r="O1232" s="117"/>
      <c r="P1232" s="117"/>
      <c r="Q1232" s="117"/>
    </row>
    <row r="1233" s="95" customFormat="1" ht="15.75" customHeight="1" spans="1:17">
      <c r="A1233" s="112">
        <v>2240704</v>
      </c>
      <c r="B1233" s="113" t="s">
        <v>1012</v>
      </c>
      <c r="C1233" s="118"/>
      <c r="D1233" s="152"/>
      <c r="E1233" s="115">
        <f t="shared" si="205"/>
        <v>0</v>
      </c>
      <c r="F1233" s="116" t="str">
        <f t="shared" si="206"/>
        <v/>
      </c>
      <c r="G1233" s="119"/>
      <c r="H1233" s="117"/>
      <c r="I1233" s="117"/>
      <c r="J1233" s="117"/>
      <c r="K1233" s="117"/>
      <c r="L1233" s="117"/>
      <c r="M1233" s="117"/>
      <c r="N1233" s="117"/>
      <c r="O1233" s="117"/>
      <c r="P1233" s="117"/>
      <c r="Q1233" s="117"/>
    </row>
    <row r="1234" s="95" customFormat="1" ht="15.75" customHeight="1" spans="1:17">
      <c r="A1234" s="112">
        <v>2240799</v>
      </c>
      <c r="B1234" s="113" t="s">
        <v>1013</v>
      </c>
      <c r="C1234" s="118"/>
      <c r="D1234" s="152"/>
      <c r="E1234" s="115">
        <f t="shared" si="205"/>
        <v>0</v>
      </c>
      <c r="F1234" s="116" t="str">
        <f t="shared" si="206"/>
        <v/>
      </c>
      <c r="G1234" s="119"/>
      <c r="H1234" s="117"/>
      <c r="I1234" s="117"/>
      <c r="J1234" s="117"/>
      <c r="K1234" s="117"/>
      <c r="L1234" s="117"/>
      <c r="M1234" s="117"/>
      <c r="N1234" s="117"/>
      <c r="O1234" s="117"/>
      <c r="P1234" s="117"/>
      <c r="Q1234" s="117"/>
    </row>
    <row r="1235" s="95" customFormat="1" ht="15.75" customHeight="1" spans="1:17">
      <c r="A1235" s="112">
        <v>22499</v>
      </c>
      <c r="B1235" s="113" t="s">
        <v>1014</v>
      </c>
      <c r="C1235" s="118"/>
      <c r="D1235" s="152"/>
      <c r="E1235" s="115">
        <f t="shared" si="205"/>
        <v>0</v>
      </c>
      <c r="F1235" s="116" t="str">
        <f t="shared" si="206"/>
        <v/>
      </c>
      <c r="G1235" s="119"/>
      <c r="H1235" s="117"/>
      <c r="I1235" s="117"/>
      <c r="J1235" s="117"/>
      <c r="K1235" s="117"/>
      <c r="L1235" s="117"/>
      <c r="M1235" s="117"/>
      <c r="N1235" s="117"/>
      <c r="O1235" s="117"/>
      <c r="P1235" s="117"/>
      <c r="Q1235" s="117"/>
    </row>
    <row r="1236" s="95" customFormat="1" ht="15.75" customHeight="1" spans="1:17">
      <c r="A1236" s="112">
        <v>227</v>
      </c>
      <c r="B1236" s="113" t="s">
        <v>1015</v>
      </c>
      <c r="C1236" s="118">
        <v>2000</v>
      </c>
      <c r="D1236" s="152">
        <v>3000</v>
      </c>
      <c r="E1236" s="115">
        <f t="shared" si="205"/>
        <v>1000</v>
      </c>
      <c r="F1236" s="116">
        <f t="shared" si="206"/>
        <v>0.5</v>
      </c>
      <c r="G1236" s="119">
        <v>3000</v>
      </c>
      <c r="H1236" s="117"/>
      <c r="I1236" s="117"/>
      <c r="J1236" s="117"/>
      <c r="K1236" s="117"/>
      <c r="L1236" s="117"/>
      <c r="M1236" s="117"/>
      <c r="N1236" s="117"/>
      <c r="O1236" s="117"/>
      <c r="P1236" s="117"/>
      <c r="Q1236" s="117"/>
    </row>
    <row r="1237" s="95" customFormat="1" ht="15.75" customHeight="1" spans="1:17">
      <c r="A1237" s="112">
        <v>229</v>
      </c>
      <c r="B1237" s="113" t="s">
        <v>1016</v>
      </c>
      <c r="C1237" s="114">
        <f t="shared" ref="C1237:G1237" si="209">SUM(C1238,C1239)</f>
        <v>44205</v>
      </c>
      <c r="D1237" s="150">
        <f t="shared" si="209"/>
        <v>20830</v>
      </c>
      <c r="E1237" s="115">
        <f t="shared" si="205"/>
        <v>-23375</v>
      </c>
      <c r="F1237" s="116">
        <f t="shared" si="206"/>
        <v>-0.528786336387287</v>
      </c>
      <c r="G1237" s="114">
        <f>SUM(G1238,G1239)</f>
        <v>20830</v>
      </c>
      <c r="H1237" s="117"/>
      <c r="I1237" s="117"/>
      <c r="J1237" s="117"/>
      <c r="K1237" s="117"/>
      <c r="L1237" s="117"/>
      <c r="M1237" s="117"/>
      <c r="N1237" s="117"/>
      <c r="O1237" s="117"/>
      <c r="P1237" s="117"/>
      <c r="Q1237" s="117"/>
    </row>
    <row r="1238" s="95" customFormat="1" ht="15.75" customHeight="1" spans="1:17">
      <c r="A1238" s="112">
        <v>22902</v>
      </c>
      <c r="B1238" s="113" t="s">
        <v>1017</v>
      </c>
      <c r="C1238" s="118">
        <v>11300</v>
      </c>
      <c r="D1238" s="151">
        <v>6300</v>
      </c>
      <c r="E1238" s="115">
        <f t="shared" si="205"/>
        <v>-5000</v>
      </c>
      <c r="F1238" s="116">
        <f t="shared" si="206"/>
        <v>-0.442477876106195</v>
      </c>
      <c r="G1238" s="118">
        <v>6300</v>
      </c>
      <c r="H1238" s="117"/>
      <c r="I1238" s="117"/>
      <c r="J1238" s="117"/>
      <c r="K1238" s="117"/>
      <c r="L1238" s="117"/>
      <c r="M1238" s="117"/>
      <c r="N1238" s="117"/>
      <c r="O1238" s="117"/>
      <c r="P1238" s="117"/>
      <c r="Q1238" s="117"/>
    </row>
    <row r="1239" s="95" customFormat="1" ht="15.75" customHeight="1" spans="1:17">
      <c r="A1239" s="112">
        <v>22999</v>
      </c>
      <c r="B1239" s="113" t="s">
        <v>883</v>
      </c>
      <c r="C1239" s="118">
        <v>32905</v>
      </c>
      <c r="D1239" s="151">
        <v>14530</v>
      </c>
      <c r="E1239" s="115">
        <f t="shared" si="205"/>
        <v>-18375</v>
      </c>
      <c r="F1239" s="116">
        <f t="shared" si="206"/>
        <v>-0.558425771159398</v>
      </c>
      <c r="G1239" s="118">
        <v>14530</v>
      </c>
      <c r="H1239" s="117"/>
      <c r="I1239" s="117"/>
      <c r="J1239" s="117"/>
      <c r="K1239" s="117"/>
      <c r="L1239" s="117"/>
      <c r="M1239" s="117"/>
      <c r="N1239" s="117"/>
      <c r="O1239" s="117"/>
      <c r="P1239" s="117"/>
      <c r="Q1239" s="117"/>
    </row>
    <row r="1240" s="95" customFormat="1" ht="15.75" customHeight="1" spans="1:17">
      <c r="A1240" s="112">
        <v>232</v>
      </c>
      <c r="B1240" s="113" t="s">
        <v>1018</v>
      </c>
      <c r="C1240" s="114">
        <f t="shared" ref="C1240:G1240" si="210">SUM(C1241)</f>
        <v>4698</v>
      </c>
      <c r="D1240" s="150">
        <f t="shared" si="210"/>
        <v>4513</v>
      </c>
      <c r="E1240" s="115">
        <f t="shared" si="205"/>
        <v>-185</v>
      </c>
      <c r="F1240" s="116">
        <f t="shared" si="206"/>
        <v>-0.0393784589186888</v>
      </c>
      <c r="G1240" s="114">
        <f>SUM(G1241)</f>
        <v>4513</v>
      </c>
      <c r="H1240" s="117"/>
      <c r="I1240" s="117"/>
      <c r="J1240" s="117"/>
      <c r="K1240" s="117"/>
      <c r="L1240" s="117"/>
      <c r="M1240" s="117"/>
      <c r="N1240" s="117"/>
      <c r="O1240" s="117"/>
      <c r="P1240" s="117"/>
      <c r="Q1240" s="117"/>
    </row>
    <row r="1241" s="95" customFormat="1" ht="15.75" customHeight="1" spans="1:17">
      <c r="A1241" s="112">
        <v>23203</v>
      </c>
      <c r="B1241" s="113" t="s">
        <v>1019</v>
      </c>
      <c r="C1241" s="114">
        <f t="shared" ref="C1241:G1241" si="211">SUM(C1242,C1243,C1244,C1245)</f>
        <v>4698</v>
      </c>
      <c r="D1241" s="150">
        <f t="shared" si="211"/>
        <v>4513</v>
      </c>
      <c r="E1241" s="115">
        <f t="shared" si="205"/>
        <v>-185</v>
      </c>
      <c r="F1241" s="116">
        <f t="shared" si="206"/>
        <v>-0.0393784589186888</v>
      </c>
      <c r="G1241" s="114">
        <f>SUM(G1242,G1243,G1244,G1245)</f>
        <v>4513</v>
      </c>
      <c r="H1241" s="117"/>
      <c r="I1241" s="117"/>
      <c r="J1241" s="117"/>
      <c r="K1241" s="117"/>
      <c r="L1241" s="117"/>
      <c r="M1241" s="117"/>
      <c r="N1241" s="117"/>
      <c r="O1241" s="117"/>
      <c r="P1241" s="117"/>
      <c r="Q1241" s="117"/>
    </row>
    <row r="1242" s="95" customFormat="1" ht="15.75" customHeight="1" spans="1:17">
      <c r="A1242" s="112">
        <v>2320301</v>
      </c>
      <c r="B1242" s="113" t="s">
        <v>1020</v>
      </c>
      <c r="C1242" s="118">
        <v>4698</v>
      </c>
      <c r="D1242" s="151">
        <v>4513</v>
      </c>
      <c r="E1242" s="115">
        <f t="shared" si="205"/>
        <v>-185</v>
      </c>
      <c r="F1242" s="116">
        <f t="shared" si="206"/>
        <v>-0.0393784589186888</v>
      </c>
      <c r="G1242" s="118">
        <v>4513</v>
      </c>
      <c r="H1242" s="117"/>
      <c r="I1242" s="117"/>
      <c r="J1242" s="117"/>
      <c r="K1242" s="117"/>
      <c r="L1242" s="117"/>
      <c r="M1242" s="117"/>
      <c r="N1242" s="117"/>
      <c r="O1242" s="117"/>
      <c r="P1242" s="117"/>
      <c r="Q1242" s="117"/>
    </row>
    <row r="1243" s="95" customFormat="1" ht="15.75" customHeight="1" spans="1:17">
      <c r="A1243" s="112">
        <v>2320302</v>
      </c>
      <c r="B1243" s="113" t="s">
        <v>1021</v>
      </c>
      <c r="C1243" s="118"/>
      <c r="D1243" s="151"/>
      <c r="E1243" s="115">
        <f t="shared" ref="E1243:E1250" si="212">D1243-C1243</f>
        <v>0</v>
      </c>
      <c r="F1243" s="116" t="str">
        <f t="shared" ref="F1243:F1250" si="213">IFERROR(E1243/C1243,"")</f>
        <v/>
      </c>
      <c r="G1243" s="119"/>
      <c r="H1243" s="117"/>
      <c r="I1243" s="117"/>
      <c r="J1243" s="117"/>
      <c r="K1243" s="117"/>
      <c r="L1243" s="117"/>
      <c r="M1243" s="117"/>
      <c r="N1243" s="117"/>
      <c r="O1243" s="117"/>
      <c r="P1243" s="117"/>
      <c r="Q1243" s="117"/>
    </row>
    <row r="1244" s="95" customFormat="1" ht="15.75" customHeight="1" spans="1:17">
      <c r="A1244" s="112">
        <v>2320303</v>
      </c>
      <c r="B1244" s="113" t="s">
        <v>1022</v>
      </c>
      <c r="C1244" s="118"/>
      <c r="D1244" s="151"/>
      <c r="E1244" s="115">
        <f t="shared" si="212"/>
        <v>0</v>
      </c>
      <c r="F1244" s="116" t="str">
        <f t="shared" si="213"/>
        <v/>
      </c>
      <c r="G1244" s="119"/>
      <c r="H1244" s="117"/>
      <c r="I1244" s="117"/>
      <c r="J1244" s="117"/>
      <c r="K1244" s="117"/>
      <c r="L1244" s="117"/>
      <c r="M1244" s="117"/>
      <c r="N1244" s="117"/>
      <c r="O1244" s="117"/>
      <c r="P1244" s="117"/>
      <c r="Q1244" s="117"/>
    </row>
    <row r="1245" s="95" customFormat="1" ht="15.75" customHeight="1" spans="1:17">
      <c r="A1245" s="112">
        <v>2320399</v>
      </c>
      <c r="B1245" s="113" t="s">
        <v>1023</v>
      </c>
      <c r="C1245" s="118"/>
      <c r="D1245" s="151"/>
      <c r="E1245" s="115">
        <f t="shared" si="212"/>
        <v>0</v>
      </c>
      <c r="F1245" s="116" t="str">
        <f t="shared" si="213"/>
        <v/>
      </c>
      <c r="G1245" s="119"/>
      <c r="H1245" s="117"/>
      <c r="I1245" s="117"/>
      <c r="J1245" s="117"/>
      <c r="K1245" s="117"/>
      <c r="L1245" s="117"/>
      <c r="M1245" s="117"/>
      <c r="N1245" s="117"/>
      <c r="O1245" s="117"/>
      <c r="P1245" s="117"/>
      <c r="Q1245" s="117"/>
    </row>
    <row r="1246" s="95" customFormat="1" ht="15.75" customHeight="1" spans="1:17">
      <c r="A1246" s="112">
        <v>233</v>
      </c>
      <c r="B1246" s="113" t="s">
        <v>1024</v>
      </c>
      <c r="C1246" s="114">
        <f t="shared" ref="C1246:G1246" si="214">SUM(C1247)</f>
        <v>0</v>
      </c>
      <c r="D1246" s="150">
        <f t="shared" si="214"/>
        <v>0</v>
      </c>
      <c r="E1246" s="115">
        <f t="shared" si="212"/>
        <v>0</v>
      </c>
      <c r="F1246" s="116" t="str">
        <f t="shared" si="213"/>
        <v/>
      </c>
      <c r="G1246" s="145">
        <f t="shared" si="214"/>
        <v>0</v>
      </c>
      <c r="H1246" s="117"/>
      <c r="I1246" s="117"/>
      <c r="J1246" s="117"/>
      <c r="K1246" s="117"/>
      <c r="L1246" s="117"/>
      <c r="M1246" s="117"/>
      <c r="N1246" s="117"/>
      <c r="O1246" s="117"/>
      <c r="P1246" s="117"/>
      <c r="Q1246" s="117"/>
    </row>
    <row r="1247" s="95" customFormat="1" ht="15.75" customHeight="1" spans="1:17">
      <c r="A1247" s="112">
        <v>23303</v>
      </c>
      <c r="B1247" s="113" t="s">
        <v>1025</v>
      </c>
      <c r="C1247" s="118"/>
      <c r="D1247" s="151"/>
      <c r="E1247" s="115">
        <f t="shared" si="212"/>
        <v>0</v>
      </c>
      <c r="F1247" s="116" t="str">
        <f t="shared" si="213"/>
        <v/>
      </c>
      <c r="G1247" s="119"/>
      <c r="H1247" s="117"/>
      <c r="I1247" s="117"/>
      <c r="J1247" s="117"/>
      <c r="K1247" s="117"/>
      <c r="L1247" s="117"/>
      <c r="M1247" s="117"/>
      <c r="N1247" s="117"/>
      <c r="O1247" s="117"/>
      <c r="P1247" s="117"/>
      <c r="Q1247" s="117"/>
    </row>
    <row r="1248" s="95" customFormat="1" ht="14.25" customHeight="1" spans="1:17">
      <c r="A1248" s="120"/>
      <c r="B1248" s="120"/>
      <c r="C1248" s="118"/>
      <c r="D1248" s="151"/>
      <c r="E1248" s="115">
        <f t="shared" si="212"/>
        <v>0</v>
      </c>
      <c r="F1248" s="116" t="str">
        <f t="shared" si="213"/>
        <v/>
      </c>
      <c r="G1248" s="119"/>
      <c r="H1248" s="117"/>
      <c r="I1248" s="117"/>
      <c r="J1248" s="117"/>
      <c r="K1248" s="117"/>
      <c r="L1248" s="117"/>
      <c r="M1248" s="117"/>
      <c r="N1248" s="117"/>
      <c r="O1248" s="117"/>
      <c r="P1248" s="117"/>
      <c r="Q1248" s="117"/>
    </row>
    <row r="1249" s="95" customFormat="1" ht="14.25" customHeight="1" spans="1:17">
      <c r="A1249" s="120"/>
      <c r="B1249" s="120"/>
      <c r="C1249" s="118"/>
      <c r="D1249" s="151"/>
      <c r="E1249" s="115">
        <f t="shared" si="212"/>
        <v>0</v>
      </c>
      <c r="F1249" s="116" t="str">
        <f t="shared" si="213"/>
        <v/>
      </c>
      <c r="G1249" s="119"/>
      <c r="H1249" s="117"/>
      <c r="I1249" s="117"/>
      <c r="J1249" s="117"/>
      <c r="K1249" s="117"/>
      <c r="L1249" s="117"/>
      <c r="M1249" s="117"/>
      <c r="N1249" s="117"/>
      <c r="O1249" s="117"/>
      <c r="P1249" s="117"/>
      <c r="Q1249" s="117"/>
    </row>
    <row r="1250" s="96" customFormat="1" ht="15.75" customHeight="1" spans="1:16383">
      <c r="A1250" s="121"/>
      <c r="B1250" s="122" t="s">
        <v>1026</v>
      </c>
      <c r="C1250" s="123">
        <f t="shared" ref="C1250:G1250" si="215">SUM(C6,C235,C239,C249,C339,C390,C446,C503,C629,C700,C772,C791,C898,C956,C1020,C1040,C1070,C1080,C1124,C1144,C1188,C1236,C1237,C1240,C1246)</f>
        <v>214983</v>
      </c>
      <c r="D1250" s="154">
        <f t="shared" si="215"/>
        <v>217647</v>
      </c>
      <c r="E1250" s="115">
        <f t="shared" si="212"/>
        <v>2664</v>
      </c>
      <c r="F1250" s="116">
        <f t="shared" si="213"/>
        <v>0.0123916774814753</v>
      </c>
      <c r="G1250" s="155">
        <f t="shared" si="215"/>
        <v>217647</v>
      </c>
      <c r="H1250" s="124"/>
      <c r="I1250" s="117"/>
      <c r="J1250" s="124"/>
      <c r="K1250" s="124"/>
      <c r="L1250" s="124"/>
      <c r="M1250" s="124"/>
      <c r="N1250" s="124"/>
      <c r="O1250" s="124"/>
      <c r="P1250" s="124"/>
      <c r="Q1250" s="124"/>
      <c r="XFC1250" s="125"/>
    </row>
  </sheetData>
  <mergeCells count="7">
    <mergeCell ref="A1:F1"/>
    <mergeCell ref="A2:G2"/>
    <mergeCell ref="A3:G3"/>
    <mergeCell ref="A4:B4"/>
    <mergeCell ref="D4:F4"/>
    <mergeCell ref="C4:C5"/>
    <mergeCell ref="G4:G5"/>
  </mergeCells>
  <printOptions horizontalCentered="1"/>
  <pageMargins left="0.196527777777778" right="0" top="1" bottom="1" header="0.511805555555556" footer="0.511805555555556"/>
  <pageSetup paperSize="9" orientation="portrait" horizontalDpi="60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B6818"/>
  <sheetViews>
    <sheetView showZeros="0" workbookViewId="0">
      <pane xSplit="2" ySplit="6" topLeftCell="C848" activePane="bottomRight" state="frozen"/>
      <selection/>
      <selection pane="topRight"/>
      <selection pane="bottomLeft"/>
      <selection pane="bottomRight" activeCell="B848" sqref="B848"/>
    </sheetView>
  </sheetViews>
  <sheetFormatPr defaultColWidth="6.875" defaultRowHeight="12.75" customHeight="1"/>
  <cols>
    <col min="1" max="1" width="8" style="79" customWidth="1"/>
    <col min="2" max="2" width="46.625" style="93" customWidth="1"/>
    <col min="3" max="3" width="12.125" style="97" customWidth="1"/>
    <col min="4" max="4" width="12.125" style="98" customWidth="1"/>
    <col min="5" max="5" width="9.25" style="93" customWidth="1"/>
    <col min="6" max="6" width="9.25" style="99" customWidth="1"/>
    <col min="7" max="7" width="13.125" style="98" customWidth="1"/>
    <col min="8" max="238" width="6.875" style="93" customWidth="1"/>
    <col min="239" max="16384" width="6.875" style="79"/>
  </cols>
  <sheetData>
    <row r="1" s="93" customFormat="1" ht="26.25" customHeight="1" spans="1:7">
      <c r="A1" s="100" t="s">
        <v>1027</v>
      </c>
      <c r="B1" s="101"/>
      <c r="C1" s="102"/>
      <c r="D1" s="103"/>
      <c r="E1" s="102"/>
      <c r="F1" s="102"/>
      <c r="G1" s="103"/>
    </row>
    <row r="2" s="93" customFormat="1" ht="21" customHeight="1" spans="1:7">
      <c r="A2" s="104" t="s">
        <v>1028</v>
      </c>
      <c r="B2" s="104"/>
      <c r="C2" s="104"/>
      <c r="D2" s="105"/>
      <c r="E2" s="104"/>
      <c r="F2" s="104"/>
      <c r="G2" s="105"/>
    </row>
    <row r="3" s="94" customFormat="1" ht="36" customHeight="1" spans="1:7">
      <c r="A3" s="106" t="s">
        <v>1029</v>
      </c>
      <c r="B3" s="106" t="s">
        <v>1030</v>
      </c>
      <c r="C3" s="106" t="s">
        <v>1031</v>
      </c>
      <c r="D3" s="106" t="s">
        <v>1032</v>
      </c>
      <c r="E3" s="107" t="s">
        <v>52</v>
      </c>
      <c r="F3" s="107"/>
      <c r="G3" s="108" t="s">
        <v>1033</v>
      </c>
    </row>
    <row r="4" s="94" customFormat="1" ht="30.95" customHeight="1" spans="1:7">
      <c r="A4" s="106"/>
      <c r="B4" s="106"/>
      <c r="C4" s="106"/>
      <c r="D4" s="106"/>
      <c r="E4" s="109" t="s">
        <v>54</v>
      </c>
      <c r="F4" s="110" t="s">
        <v>55</v>
      </c>
      <c r="G4" s="111"/>
    </row>
    <row r="5" s="95" customFormat="1" ht="15.75" customHeight="1" spans="1:16">
      <c r="A5" s="112">
        <v>201</v>
      </c>
      <c r="B5" s="113" t="s">
        <v>56</v>
      </c>
      <c r="C5" s="114">
        <f t="shared" ref="C5:G5" si="0">SUM(C6,C18,C27,C38,C49,C60,C71,C79,C88,C101,C110,C121,C133,C140,C148,C154,C161,C168,C175,C182,C189,C197,C203,C209,C216,C231)</f>
        <v>13136</v>
      </c>
      <c r="D5" s="114">
        <f t="shared" si="0"/>
        <v>20387</v>
      </c>
      <c r="E5" s="115">
        <f t="shared" ref="E5:E68" si="1">D5-C5</f>
        <v>7251</v>
      </c>
      <c r="F5" s="116">
        <f t="shared" ref="F5:F68" si="2">IFERROR(E5/C5,"")</f>
        <v>0.551994518879415</v>
      </c>
      <c r="G5" s="114">
        <f t="shared" si="0"/>
        <v>20387</v>
      </c>
      <c r="H5" s="117"/>
      <c r="I5" s="117"/>
      <c r="J5" s="117"/>
      <c r="K5" s="117"/>
      <c r="L5" s="117"/>
      <c r="M5" s="117"/>
      <c r="N5" s="117"/>
      <c r="O5" s="117"/>
      <c r="P5" s="117"/>
    </row>
    <row r="6" s="95" customFormat="1" ht="15.75" customHeight="1" spans="1:16">
      <c r="A6" s="112">
        <v>20101</v>
      </c>
      <c r="B6" s="113" t="s">
        <v>57</v>
      </c>
      <c r="C6" s="114">
        <f t="shared" ref="C6:G6" si="3">SUM(C7,C8,C9,C10,C11,C12,C13,C14,C15,C16,C17)</f>
        <v>283</v>
      </c>
      <c r="D6" s="114">
        <f t="shared" si="3"/>
        <v>436</v>
      </c>
      <c r="E6" s="115">
        <f t="shared" si="1"/>
        <v>153</v>
      </c>
      <c r="F6" s="116">
        <f t="shared" si="2"/>
        <v>0.540636042402827</v>
      </c>
      <c r="G6" s="114">
        <f t="shared" si="3"/>
        <v>436</v>
      </c>
      <c r="H6" s="117"/>
      <c r="I6" s="117"/>
      <c r="J6" s="117"/>
      <c r="K6" s="117"/>
      <c r="L6" s="117"/>
      <c r="M6" s="117"/>
      <c r="N6" s="117"/>
      <c r="O6" s="117"/>
      <c r="P6" s="117"/>
    </row>
    <row r="7" s="95" customFormat="1" ht="15.75" customHeight="1" spans="1:16">
      <c r="A7" s="112">
        <v>2010101</v>
      </c>
      <c r="B7" s="113" t="s">
        <v>58</v>
      </c>
      <c r="C7" s="118">
        <v>215</v>
      </c>
      <c r="D7" s="118">
        <v>287</v>
      </c>
      <c r="E7" s="115">
        <f t="shared" si="1"/>
        <v>72</v>
      </c>
      <c r="F7" s="116">
        <f t="shared" si="2"/>
        <v>0.334883720930233</v>
      </c>
      <c r="G7" s="118">
        <v>287</v>
      </c>
      <c r="H7" s="117"/>
      <c r="I7" s="117"/>
      <c r="J7" s="117"/>
      <c r="K7" s="117"/>
      <c r="L7" s="117"/>
      <c r="M7" s="117"/>
      <c r="N7" s="117"/>
      <c r="O7" s="117"/>
      <c r="P7" s="117"/>
    </row>
    <row r="8" s="95" customFormat="1" ht="15.75" customHeight="1" spans="1:16">
      <c r="A8" s="112">
        <v>2010102</v>
      </c>
      <c r="B8" s="113" t="s">
        <v>59</v>
      </c>
      <c r="C8" s="119">
        <v>10</v>
      </c>
      <c r="D8" s="119">
        <v>33</v>
      </c>
      <c r="E8" s="115">
        <f t="shared" si="1"/>
        <v>23</v>
      </c>
      <c r="F8" s="116">
        <f t="shared" si="2"/>
        <v>2.3</v>
      </c>
      <c r="G8" s="119">
        <v>33</v>
      </c>
      <c r="H8" s="117"/>
      <c r="I8" s="117"/>
      <c r="J8" s="117"/>
      <c r="K8" s="117"/>
      <c r="L8" s="117"/>
      <c r="M8" s="117"/>
      <c r="N8" s="117"/>
      <c r="O8" s="117"/>
      <c r="P8" s="117"/>
    </row>
    <row r="9" s="95" customFormat="1" ht="15.75" customHeight="1" spans="1:16">
      <c r="A9" s="112">
        <v>2010103</v>
      </c>
      <c r="B9" s="113" t="s">
        <v>60</v>
      </c>
      <c r="C9" s="119"/>
      <c r="D9" s="119"/>
      <c r="E9" s="115">
        <f t="shared" si="1"/>
        <v>0</v>
      </c>
      <c r="F9" s="116" t="str">
        <f t="shared" si="2"/>
        <v/>
      </c>
      <c r="G9" s="119"/>
      <c r="H9" s="117"/>
      <c r="I9" s="117"/>
      <c r="J9" s="117"/>
      <c r="K9" s="117"/>
      <c r="L9" s="117"/>
      <c r="M9" s="117"/>
      <c r="N9" s="117"/>
      <c r="O9" s="117"/>
      <c r="P9" s="117"/>
    </row>
    <row r="10" s="95" customFormat="1" ht="15.75" customHeight="1" spans="1:16">
      <c r="A10" s="112">
        <v>2010104</v>
      </c>
      <c r="B10" s="113" t="s">
        <v>61</v>
      </c>
      <c r="C10" s="119">
        <v>36</v>
      </c>
      <c r="D10" s="119">
        <v>36</v>
      </c>
      <c r="E10" s="115">
        <f t="shared" si="1"/>
        <v>0</v>
      </c>
      <c r="F10" s="116">
        <f t="shared" si="2"/>
        <v>0</v>
      </c>
      <c r="G10" s="119">
        <v>36</v>
      </c>
      <c r="H10" s="117"/>
      <c r="I10" s="117"/>
      <c r="J10" s="117"/>
      <c r="K10" s="117"/>
      <c r="L10" s="117"/>
      <c r="M10" s="117"/>
      <c r="N10" s="117"/>
      <c r="O10" s="117"/>
      <c r="P10" s="117"/>
    </row>
    <row r="11" s="95" customFormat="1" ht="15.75" customHeight="1" spans="1:16">
      <c r="A11" s="112">
        <v>2010105</v>
      </c>
      <c r="B11" s="113" t="s">
        <v>62</v>
      </c>
      <c r="C11" s="119">
        <v>3</v>
      </c>
      <c r="D11" s="119">
        <v>3</v>
      </c>
      <c r="E11" s="115">
        <f t="shared" si="1"/>
        <v>0</v>
      </c>
      <c r="F11" s="116">
        <f t="shared" si="2"/>
        <v>0</v>
      </c>
      <c r="G11" s="119">
        <v>3</v>
      </c>
      <c r="H11" s="117"/>
      <c r="I11" s="117"/>
      <c r="J11" s="117"/>
      <c r="K11" s="117"/>
      <c r="L11" s="117"/>
      <c r="M11" s="117"/>
      <c r="N11" s="117"/>
      <c r="O11" s="117"/>
      <c r="P11" s="117"/>
    </row>
    <row r="12" s="95" customFormat="1" ht="15.75" customHeight="1" spans="1:16">
      <c r="A12" s="112">
        <v>2010106</v>
      </c>
      <c r="B12" s="113" t="s">
        <v>63</v>
      </c>
      <c r="C12" s="119"/>
      <c r="D12" s="119"/>
      <c r="E12" s="115">
        <f t="shared" si="1"/>
        <v>0</v>
      </c>
      <c r="F12" s="116" t="str">
        <f t="shared" si="2"/>
        <v/>
      </c>
      <c r="G12" s="119"/>
      <c r="H12" s="117"/>
      <c r="I12" s="117"/>
      <c r="J12" s="117"/>
      <c r="K12" s="117"/>
      <c r="L12" s="117"/>
      <c r="M12" s="117"/>
      <c r="N12" s="117"/>
      <c r="O12" s="117"/>
      <c r="P12" s="117"/>
    </row>
    <row r="13" s="95" customFormat="1" ht="15.75" customHeight="1" spans="1:16">
      <c r="A13" s="112">
        <v>2010107</v>
      </c>
      <c r="B13" s="113" t="s">
        <v>64</v>
      </c>
      <c r="C13" s="119"/>
      <c r="D13" s="119"/>
      <c r="E13" s="115">
        <f t="shared" si="1"/>
        <v>0</v>
      </c>
      <c r="F13" s="116" t="str">
        <f t="shared" si="2"/>
        <v/>
      </c>
      <c r="G13" s="119"/>
      <c r="H13" s="117"/>
      <c r="I13" s="117"/>
      <c r="J13" s="117"/>
      <c r="K13" s="117"/>
      <c r="L13" s="117"/>
      <c r="M13" s="117"/>
      <c r="N13" s="117"/>
      <c r="O13" s="117"/>
      <c r="P13" s="117"/>
    </row>
    <row r="14" s="95" customFormat="1" ht="15.75" customHeight="1" spans="1:16">
      <c r="A14" s="112">
        <v>2010108</v>
      </c>
      <c r="B14" s="113" t="s">
        <v>65</v>
      </c>
      <c r="C14" s="119">
        <v>19</v>
      </c>
      <c r="D14" s="119">
        <v>54</v>
      </c>
      <c r="E14" s="115">
        <f t="shared" si="1"/>
        <v>35</v>
      </c>
      <c r="F14" s="116">
        <f t="shared" si="2"/>
        <v>1.84210526315789</v>
      </c>
      <c r="G14" s="119">
        <v>54</v>
      </c>
      <c r="H14" s="117"/>
      <c r="I14" s="117"/>
      <c r="J14" s="117"/>
      <c r="K14" s="117"/>
      <c r="L14" s="117"/>
      <c r="M14" s="117"/>
      <c r="N14" s="117"/>
      <c r="O14" s="117"/>
      <c r="P14" s="117"/>
    </row>
    <row r="15" s="95" customFormat="1" ht="15.75" customHeight="1" spans="1:16">
      <c r="A15" s="112">
        <v>2010109</v>
      </c>
      <c r="B15" s="113" t="s">
        <v>66</v>
      </c>
      <c r="C15" s="119"/>
      <c r="D15" s="119"/>
      <c r="E15" s="115">
        <f t="shared" si="1"/>
        <v>0</v>
      </c>
      <c r="F15" s="116" t="str">
        <f t="shared" si="2"/>
        <v/>
      </c>
      <c r="G15" s="119"/>
      <c r="H15" s="117"/>
      <c r="I15" s="117"/>
      <c r="J15" s="117"/>
      <c r="K15" s="117"/>
      <c r="L15" s="117"/>
      <c r="M15" s="117"/>
      <c r="N15" s="117"/>
      <c r="O15" s="117"/>
      <c r="P15" s="117"/>
    </row>
    <row r="16" s="95" customFormat="1" ht="15.75" customHeight="1" spans="1:16">
      <c r="A16" s="112">
        <v>2010150</v>
      </c>
      <c r="B16" s="113" t="s">
        <v>67</v>
      </c>
      <c r="C16" s="119"/>
      <c r="D16" s="119">
        <v>23</v>
      </c>
      <c r="E16" s="115">
        <f t="shared" si="1"/>
        <v>23</v>
      </c>
      <c r="F16" s="116" t="str">
        <f t="shared" si="2"/>
        <v/>
      </c>
      <c r="G16" s="119">
        <v>23</v>
      </c>
      <c r="H16" s="117"/>
      <c r="I16" s="117"/>
      <c r="J16" s="117"/>
      <c r="K16" s="117"/>
      <c r="L16" s="117"/>
      <c r="M16" s="117"/>
      <c r="N16" s="117"/>
      <c r="O16" s="117"/>
      <c r="P16" s="117"/>
    </row>
    <row r="17" s="95" customFormat="1" ht="15.75" customHeight="1" spans="1:16">
      <c r="A17" s="112">
        <v>2010199</v>
      </c>
      <c r="B17" s="113" t="s">
        <v>68</v>
      </c>
      <c r="C17" s="119"/>
      <c r="D17" s="119"/>
      <c r="E17" s="115">
        <f t="shared" si="1"/>
        <v>0</v>
      </c>
      <c r="F17" s="116" t="str">
        <f t="shared" si="2"/>
        <v/>
      </c>
      <c r="G17" s="119"/>
      <c r="H17" s="117"/>
      <c r="I17" s="117"/>
      <c r="J17" s="117"/>
      <c r="K17" s="117"/>
      <c r="L17" s="117"/>
      <c r="M17" s="117"/>
      <c r="N17" s="117"/>
      <c r="O17" s="117"/>
      <c r="P17" s="117"/>
    </row>
    <row r="18" s="95" customFormat="1" ht="15.75" customHeight="1" spans="1:16">
      <c r="A18" s="112">
        <v>20102</v>
      </c>
      <c r="B18" s="113" t="s">
        <v>69</v>
      </c>
      <c r="C18" s="114">
        <f t="shared" ref="C18:G18" si="4">SUM(C19,C20,C21,C22,C23,C24,C25,C26)</f>
        <v>219</v>
      </c>
      <c r="D18" s="114">
        <f t="shared" si="4"/>
        <v>269</v>
      </c>
      <c r="E18" s="115">
        <f t="shared" si="1"/>
        <v>50</v>
      </c>
      <c r="F18" s="116">
        <f t="shared" si="2"/>
        <v>0.228310502283105</v>
      </c>
      <c r="G18" s="114">
        <f t="shared" si="4"/>
        <v>269</v>
      </c>
      <c r="H18" s="117"/>
      <c r="I18" s="117"/>
      <c r="J18" s="117"/>
      <c r="K18" s="117"/>
      <c r="L18" s="117"/>
      <c r="M18" s="117"/>
      <c r="N18" s="117"/>
      <c r="O18" s="117"/>
      <c r="P18" s="117"/>
    </row>
    <row r="19" s="95" customFormat="1" ht="15.75" customHeight="1" spans="1:16">
      <c r="A19" s="112">
        <v>2010201</v>
      </c>
      <c r="B19" s="113" t="s">
        <v>58</v>
      </c>
      <c r="C19" s="118">
        <v>154</v>
      </c>
      <c r="D19" s="118">
        <v>204</v>
      </c>
      <c r="E19" s="115">
        <f t="shared" si="1"/>
        <v>50</v>
      </c>
      <c r="F19" s="116">
        <f t="shared" si="2"/>
        <v>0.324675324675325</v>
      </c>
      <c r="G19" s="118">
        <v>204</v>
      </c>
      <c r="H19" s="117"/>
      <c r="I19" s="117"/>
      <c r="J19" s="117"/>
      <c r="K19" s="117"/>
      <c r="L19" s="117"/>
      <c r="M19" s="117"/>
      <c r="N19" s="117"/>
      <c r="O19" s="117"/>
      <c r="P19" s="117"/>
    </row>
    <row r="20" s="95" customFormat="1" ht="15.75" customHeight="1" spans="1:16">
      <c r="A20" s="112">
        <v>2010202</v>
      </c>
      <c r="B20" s="113" t="s">
        <v>59</v>
      </c>
      <c r="C20" s="119">
        <v>30</v>
      </c>
      <c r="D20" s="119">
        <v>30</v>
      </c>
      <c r="E20" s="115">
        <f t="shared" si="1"/>
        <v>0</v>
      </c>
      <c r="F20" s="116">
        <f t="shared" si="2"/>
        <v>0</v>
      </c>
      <c r="G20" s="119">
        <v>30</v>
      </c>
      <c r="H20" s="117"/>
      <c r="I20" s="117"/>
      <c r="J20" s="117"/>
      <c r="K20" s="117"/>
      <c r="L20" s="117"/>
      <c r="M20" s="117"/>
      <c r="N20" s="117"/>
      <c r="O20" s="117"/>
      <c r="P20" s="117"/>
    </row>
    <row r="21" s="95" customFormat="1" ht="15.75" customHeight="1" spans="1:16">
      <c r="A21" s="112">
        <v>2010203</v>
      </c>
      <c r="B21" s="113" t="s">
        <v>60</v>
      </c>
      <c r="C21" s="119"/>
      <c r="D21" s="119"/>
      <c r="E21" s="115">
        <f t="shared" si="1"/>
        <v>0</v>
      </c>
      <c r="F21" s="116" t="str">
        <f t="shared" si="2"/>
        <v/>
      </c>
      <c r="G21" s="119"/>
      <c r="H21" s="117"/>
      <c r="I21" s="117"/>
      <c r="J21" s="117"/>
      <c r="K21" s="117"/>
      <c r="L21" s="117"/>
      <c r="M21" s="117"/>
      <c r="N21" s="117"/>
      <c r="O21" s="117"/>
      <c r="P21" s="117"/>
    </row>
    <row r="22" s="95" customFormat="1" ht="15.75" customHeight="1" spans="1:16">
      <c r="A22" s="112">
        <v>2010204</v>
      </c>
      <c r="B22" s="113" t="s">
        <v>70</v>
      </c>
      <c r="C22" s="119">
        <v>35</v>
      </c>
      <c r="D22" s="119">
        <v>35</v>
      </c>
      <c r="E22" s="115">
        <f t="shared" si="1"/>
        <v>0</v>
      </c>
      <c r="F22" s="116">
        <f t="shared" si="2"/>
        <v>0</v>
      </c>
      <c r="G22" s="119">
        <v>35</v>
      </c>
      <c r="H22" s="117"/>
      <c r="I22" s="117"/>
      <c r="J22" s="117"/>
      <c r="K22" s="117"/>
      <c r="L22" s="117"/>
      <c r="M22" s="117"/>
      <c r="N22" s="117"/>
      <c r="O22" s="117"/>
      <c r="P22" s="117"/>
    </row>
    <row r="23" s="95" customFormat="1" ht="15.75" customHeight="1" spans="1:16">
      <c r="A23" s="112">
        <v>2010205</v>
      </c>
      <c r="B23" s="113" t="s">
        <v>71</v>
      </c>
      <c r="C23" s="119"/>
      <c r="D23" s="119"/>
      <c r="E23" s="115">
        <f t="shared" si="1"/>
        <v>0</v>
      </c>
      <c r="F23" s="116" t="str">
        <f t="shared" si="2"/>
        <v/>
      </c>
      <c r="G23" s="119"/>
      <c r="H23" s="117"/>
      <c r="I23" s="117"/>
      <c r="J23" s="117"/>
      <c r="K23" s="117"/>
      <c r="L23" s="117"/>
      <c r="M23" s="117"/>
      <c r="N23" s="117"/>
      <c r="O23" s="117"/>
      <c r="P23" s="117"/>
    </row>
    <row r="24" s="95" customFormat="1" ht="15.75" customHeight="1" spans="1:16">
      <c r="A24" s="112">
        <v>2010206</v>
      </c>
      <c r="B24" s="113" t="s">
        <v>72</v>
      </c>
      <c r="C24" s="119"/>
      <c r="D24" s="119"/>
      <c r="E24" s="115">
        <f t="shared" si="1"/>
        <v>0</v>
      </c>
      <c r="F24" s="116" t="str">
        <f t="shared" si="2"/>
        <v/>
      </c>
      <c r="G24" s="119"/>
      <c r="H24" s="117"/>
      <c r="I24" s="117"/>
      <c r="J24" s="117"/>
      <c r="K24" s="117"/>
      <c r="L24" s="117"/>
      <c r="M24" s="117"/>
      <c r="N24" s="117"/>
      <c r="O24" s="117"/>
      <c r="P24" s="117"/>
    </row>
    <row r="25" s="95" customFormat="1" ht="15.75" customHeight="1" spans="1:16">
      <c r="A25" s="112">
        <v>2010250</v>
      </c>
      <c r="B25" s="113" t="s">
        <v>67</v>
      </c>
      <c r="C25" s="119"/>
      <c r="D25" s="119"/>
      <c r="E25" s="115">
        <f t="shared" si="1"/>
        <v>0</v>
      </c>
      <c r="F25" s="116" t="str">
        <f t="shared" si="2"/>
        <v/>
      </c>
      <c r="G25" s="119"/>
      <c r="H25" s="117"/>
      <c r="I25" s="117"/>
      <c r="J25" s="117"/>
      <c r="K25" s="117"/>
      <c r="L25" s="117"/>
      <c r="M25" s="117"/>
      <c r="N25" s="117"/>
      <c r="O25" s="117"/>
      <c r="P25" s="117"/>
    </row>
    <row r="26" s="95" customFormat="1" ht="15.75" customHeight="1" spans="1:16">
      <c r="A26" s="112">
        <v>2010299</v>
      </c>
      <c r="B26" s="113" t="s">
        <v>73</v>
      </c>
      <c r="C26" s="119"/>
      <c r="D26" s="119"/>
      <c r="E26" s="115">
        <f t="shared" si="1"/>
        <v>0</v>
      </c>
      <c r="F26" s="116" t="str">
        <f t="shared" si="2"/>
        <v/>
      </c>
      <c r="G26" s="119"/>
      <c r="H26" s="117"/>
      <c r="I26" s="117"/>
      <c r="J26" s="117"/>
      <c r="K26" s="117"/>
      <c r="L26" s="117"/>
      <c r="M26" s="117"/>
      <c r="N26" s="117"/>
      <c r="O26" s="117"/>
      <c r="P26" s="117"/>
    </row>
    <row r="27" s="95" customFormat="1" ht="15.75" customHeight="1" spans="1:16">
      <c r="A27" s="112">
        <v>20103</v>
      </c>
      <c r="B27" s="113" t="s">
        <v>74</v>
      </c>
      <c r="C27" s="114">
        <f t="shared" ref="C27:G27" si="5">SUM(C28,C29,C30,C31,C32,C33,C34,C35,C36,C37)</f>
        <v>2986</v>
      </c>
      <c r="D27" s="114">
        <f t="shared" si="5"/>
        <v>3246</v>
      </c>
      <c r="E27" s="115">
        <f t="shared" si="1"/>
        <v>260</v>
      </c>
      <c r="F27" s="116">
        <f t="shared" si="2"/>
        <v>0.087073007367716</v>
      </c>
      <c r="G27" s="114">
        <f t="shared" si="5"/>
        <v>3246</v>
      </c>
      <c r="H27" s="117"/>
      <c r="I27" s="117"/>
      <c r="J27" s="117"/>
      <c r="K27" s="117"/>
      <c r="L27" s="117"/>
      <c r="M27" s="117"/>
      <c r="N27" s="117"/>
      <c r="O27" s="117"/>
      <c r="P27" s="117"/>
    </row>
    <row r="28" s="95" customFormat="1" ht="15.75" customHeight="1" spans="1:16">
      <c r="A28" s="112">
        <v>2010301</v>
      </c>
      <c r="B28" s="113" t="s">
        <v>58</v>
      </c>
      <c r="C28" s="118">
        <v>1151</v>
      </c>
      <c r="D28" s="118">
        <v>960</v>
      </c>
      <c r="E28" s="115">
        <f t="shared" si="1"/>
        <v>-191</v>
      </c>
      <c r="F28" s="116">
        <f t="shared" si="2"/>
        <v>-0.165942658557776</v>
      </c>
      <c r="G28" s="118">
        <v>960</v>
      </c>
      <c r="H28" s="117"/>
      <c r="I28" s="117"/>
      <c r="J28" s="117"/>
      <c r="K28" s="117"/>
      <c r="L28" s="117"/>
      <c r="M28" s="117"/>
      <c r="N28" s="117"/>
      <c r="O28" s="117"/>
      <c r="P28" s="117"/>
    </row>
    <row r="29" s="95" customFormat="1" ht="15.75" customHeight="1" spans="1:16">
      <c r="A29" s="112">
        <v>2010302</v>
      </c>
      <c r="B29" s="113" t="s">
        <v>59</v>
      </c>
      <c r="C29" s="119">
        <v>262</v>
      </c>
      <c r="D29" s="119">
        <v>406</v>
      </c>
      <c r="E29" s="115">
        <f t="shared" si="1"/>
        <v>144</v>
      </c>
      <c r="F29" s="116">
        <f t="shared" si="2"/>
        <v>0.549618320610687</v>
      </c>
      <c r="G29" s="119">
        <v>406</v>
      </c>
      <c r="H29" s="117"/>
      <c r="I29" s="117"/>
      <c r="J29" s="117"/>
      <c r="K29" s="117"/>
      <c r="L29" s="117"/>
      <c r="M29" s="117"/>
      <c r="N29" s="117"/>
      <c r="O29" s="117"/>
      <c r="P29" s="117"/>
    </row>
    <row r="30" s="95" customFormat="1" ht="15.75" customHeight="1" spans="1:16">
      <c r="A30" s="112">
        <v>2010303</v>
      </c>
      <c r="B30" s="113" t="s">
        <v>60</v>
      </c>
      <c r="C30" s="119"/>
      <c r="D30" s="119"/>
      <c r="E30" s="115">
        <f t="shared" si="1"/>
        <v>0</v>
      </c>
      <c r="F30" s="116" t="str">
        <f t="shared" si="2"/>
        <v/>
      </c>
      <c r="G30" s="119"/>
      <c r="H30" s="117"/>
      <c r="I30" s="117"/>
      <c r="J30" s="117"/>
      <c r="K30" s="117"/>
      <c r="L30" s="117"/>
      <c r="M30" s="117"/>
      <c r="N30" s="117"/>
      <c r="O30" s="117"/>
      <c r="P30" s="117"/>
    </row>
    <row r="31" s="95" customFormat="1" ht="15.75" customHeight="1" spans="1:16">
      <c r="A31" s="112">
        <v>2010304</v>
      </c>
      <c r="B31" s="113" t="s">
        <v>75</v>
      </c>
      <c r="C31" s="119"/>
      <c r="D31" s="119"/>
      <c r="E31" s="115">
        <f t="shared" si="1"/>
        <v>0</v>
      </c>
      <c r="F31" s="116" t="str">
        <f t="shared" si="2"/>
        <v/>
      </c>
      <c r="G31" s="119"/>
      <c r="H31" s="117"/>
      <c r="I31" s="117"/>
      <c r="J31" s="117"/>
      <c r="K31" s="117"/>
      <c r="L31" s="117"/>
      <c r="M31" s="117"/>
      <c r="N31" s="117"/>
      <c r="O31" s="117"/>
      <c r="P31" s="117"/>
    </row>
    <row r="32" s="95" customFormat="1" ht="15.75" customHeight="1" spans="1:16">
      <c r="A32" s="112">
        <v>2010305</v>
      </c>
      <c r="B32" s="113" t="s">
        <v>76</v>
      </c>
      <c r="C32" s="119"/>
      <c r="D32" s="119"/>
      <c r="E32" s="115">
        <f t="shared" si="1"/>
        <v>0</v>
      </c>
      <c r="F32" s="116" t="str">
        <f t="shared" si="2"/>
        <v/>
      </c>
      <c r="G32" s="119"/>
      <c r="H32" s="117"/>
      <c r="I32" s="117"/>
      <c r="J32" s="117"/>
      <c r="K32" s="117"/>
      <c r="L32" s="117"/>
      <c r="M32" s="117"/>
      <c r="N32" s="117"/>
      <c r="O32" s="117"/>
      <c r="P32" s="117"/>
    </row>
    <row r="33" s="95" customFormat="1" ht="15.75" customHeight="1" spans="1:16">
      <c r="A33" s="112">
        <v>2010306</v>
      </c>
      <c r="B33" s="113" t="s">
        <v>77</v>
      </c>
      <c r="C33" s="119"/>
      <c r="D33" s="119"/>
      <c r="E33" s="115">
        <f t="shared" si="1"/>
        <v>0</v>
      </c>
      <c r="F33" s="116" t="str">
        <f t="shared" si="2"/>
        <v/>
      </c>
      <c r="G33" s="119"/>
      <c r="H33" s="117"/>
      <c r="I33" s="117"/>
      <c r="J33" s="117"/>
      <c r="K33" s="117"/>
      <c r="L33" s="117"/>
      <c r="M33" s="117"/>
      <c r="N33" s="117"/>
      <c r="O33" s="117"/>
      <c r="P33" s="117"/>
    </row>
    <row r="34" s="95" customFormat="1" ht="15.75" customHeight="1" spans="1:16">
      <c r="A34" s="112">
        <v>2010308</v>
      </c>
      <c r="B34" s="113" t="s">
        <v>78</v>
      </c>
      <c r="C34" s="119">
        <v>200</v>
      </c>
      <c r="D34" s="119">
        <v>256</v>
      </c>
      <c r="E34" s="115">
        <f t="shared" si="1"/>
        <v>56</v>
      </c>
      <c r="F34" s="116">
        <f t="shared" si="2"/>
        <v>0.28</v>
      </c>
      <c r="G34" s="119">
        <v>256</v>
      </c>
      <c r="H34" s="117"/>
      <c r="I34" s="117"/>
      <c r="J34" s="117"/>
      <c r="K34" s="117"/>
      <c r="L34" s="117"/>
      <c r="M34" s="117"/>
      <c r="N34" s="117"/>
      <c r="O34" s="117"/>
      <c r="P34" s="117"/>
    </row>
    <row r="35" s="95" customFormat="1" ht="15.75" customHeight="1" spans="1:16">
      <c r="A35" s="112">
        <v>2010309</v>
      </c>
      <c r="B35" s="113" t="s">
        <v>79</v>
      </c>
      <c r="C35" s="119"/>
      <c r="D35" s="119"/>
      <c r="E35" s="115">
        <f t="shared" si="1"/>
        <v>0</v>
      </c>
      <c r="F35" s="116" t="str">
        <f t="shared" si="2"/>
        <v/>
      </c>
      <c r="G35" s="119"/>
      <c r="H35" s="117"/>
      <c r="I35" s="117"/>
      <c r="J35" s="117"/>
      <c r="K35" s="117"/>
      <c r="L35" s="117"/>
      <c r="M35" s="117"/>
      <c r="N35" s="117"/>
      <c r="O35" s="117"/>
      <c r="P35" s="117"/>
    </row>
    <row r="36" s="95" customFormat="1" ht="15.75" customHeight="1" spans="1:16">
      <c r="A36" s="112">
        <v>2010350</v>
      </c>
      <c r="B36" s="113" t="s">
        <v>67</v>
      </c>
      <c r="C36" s="119">
        <v>966</v>
      </c>
      <c r="D36" s="119">
        <v>883</v>
      </c>
      <c r="E36" s="115">
        <f t="shared" si="1"/>
        <v>-83</v>
      </c>
      <c r="F36" s="116">
        <f t="shared" si="2"/>
        <v>-0.0859213250517598</v>
      </c>
      <c r="G36" s="119">
        <v>883</v>
      </c>
      <c r="H36" s="117"/>
      <c r="I36" s="117"/>
      <c r="J36" s="117"/>
      <c r="K36" s="117"/>
      <c r="L36" s="117"/>
      <c r="M36" s="117"/>
      <c r="N36" s="117"/>
      <c r="O36" s="117"/>
      <c r="P36" s="117"/>
    </row>
    <row r="37" s="95" customFormat="1" ht="15.75" customHeight="1" spans="1:16">
      <c r="A37" s="112">
        <v>2010399</v>
      </c>
      <c r="B37" s="113" t="s">
        <v>80</v>
      </c>
      <c r="C37" s="119">
        <v>407</v>
      </c>
      <c r="D37" s="119">
        <v>741</v>
      </c>
      <c r="E37" s="115">
        <f t="shared" si="1"/>
        <v>334</v>
      </c>
      <c r="F37" s="116">
        <f t="shared" si="2"/>
        <v>0.820638820638821</v>
      </c>
      <c r="G37" s="119">
        <v>741</v>
      </c>
      <c r="H37" s="117"/>
      <c r="I37" s="117"/>
      <c r="J37" s="117"/>
      <c r="K37" s="117"/>
      <c r="L37" s="117"/>
      <c r="M37" s="117"/>
      <c r="N37" s="117"/>
      <c r="O37" s="117"/>
      <c r="P37" s="117"/>
    </row>
    <row r="38" s="95" customFormat="1" ht="15.75" customHeight="1" spans="1:16">
      <c r="A38" s="112">
        <v>20104</v>
      </c>
      <c r="B38" s="113" t="s">
        <v>81</v>
      </c>
      <c r="C38" s="114">
        <f t="shared" ref="C38:G38" si="6">SUM(C39,C40,C41,C42,C43,C44,C45,C46,C47,C48)</f>
        <v>304</v>
      </c>
      <c r="D38" s="114">
        <f t="shared" si="6"/>
        <v>192</v>
      </c>
      <c r="E38" s="115">
        <f t="shared" si="1"/>
        <v>-112</v>
      </c>
      <c r="F38" s="116">
        <f t="shared" si="2"/>
        <v>-0.368421052631579</v>
      </c>
      <c r="G38" s="114">
        <f t="shared" si="6"/>
        <v>192</v>
      </c>
      <c r="H38" s="117"/>
      <c r="I38" s="117"/>
      <c r="J38" s="117"/>
      <c r="K38" s="117"/>
      <c r="L38" s="117"/>
      <c r="M38" s="117"/>
      <c r="N38" s="117"/>
      <c r="O38" s="117"/>
      <c r="P38" s="117"/>
    </row>
    <row r="39" s="95" customFormat="1" ht="15.75" customHeight="1" spans="1:16">
      <c r="A39" s="112">
        <v>2010401</v>
      </c>
      <c r="B39" s="113" t="s">
        <v>58</v>
      </c>
      <c r="C39" s="118">
        <v>151</v>
      </c>
      <c r="D39" s="118">
        <v>139</v>
      </c>
      <c r="E39" s="115">
        <f t="shared" si="1"/>
        <v>-12</v>
      </c>
      <c r="F39" s="116">
        <f t="shared" si="2"/>
        <v>-0.0794701986754967</v>
      </c>
      <c r="G39" s="118">
        <v>139</v>
      </c>
      <c r="H39" s="117"/>
      <c r="I39" s="117"/>
      <c r="J39" s="117"/>
      <c r="K39" s="117"/>
      <c r="L39" s="117"/>
      <c r="M39" s="117"/>
      <c r="N39" s="117"/>
      <c r="O39" s="117"/>
      <c r="P39" s="117"/>
    </row>
    <row r="40" s="95" customFormat="1" ht="15.75" customHeight="1" spans="1:16">
      <c r="A40" s="112">
        <v>2010402</v>
      </c>
      <c r="B40" s="113" t="s">
        <v>59</v>
      </c>
      <c r="C40" s="119">
        <v>53</v>
      </c>
      <c r="D40" s="119">
        <v>53</v>
      </c>
      <c r="E40" s="115">
        <f t="shared" si="1"/>
        <v>0</v>
      </c>
      <c r="F40" s="116">
        <f t="shared" si="2"/>
        <v>0</v>
      </c>
      <c r="G40" s="119">
        <v>53</v>
      </c>
      <c r="H40" s="117"/>
      <c r="I40" s="117"/>
      <c r="J40" s="117"/>
      <c r="K40" s="117"/>
      <c r="L40" s="117"/>
      <c r="M40" s="117"/>
      <c r="N40" s="117"/>
      <c r="O40" s="117"/>
      <c r="P40" s="117"/>
    </row>
    <row r="41" s="95" customFormat="1" ht="15.75" customHeight="1" spans="1:16">
      <c r="A41" s="112">
        <v>2010403</v>
      </c>
      <c r="B41" s="113" t="s">
        <v>60</v>
      </c>
      <c r="C41" s="119"/>
      <c r="D41" s="119"/>
      <c r="E41" s="115">
        <f t="shared" si="1"/>
        <v>0</v>
      </c>
      <c r="F41" s="116" t="str">
        <f t="shared" si="2"/>
        <v/>
      </c>
      <c r="G41" s="119"/>
      <c r="H41" s="117"/>
      <c r="I41" s="117"/>
      <c r="J41" s="117"/>
      <c r="K41" s="117"/>
      <c r="L41" s="117"/>
      <c r="M41" s="117"/>
      <c r="N41" s="117"/>
      <c r="O41" s="117"/>
      <c r="P41" s="117"/>
    </row>
    <row r="42" s="95" customFormat="1" ht="15.75" customHeight="1" spans="1:16">
      <c r="A42" s="112">
        <v>2010404</v>
      </c>
      <c r="B42" s="113" t="s">
        <v>82</v>
      </c>
      <c r="C42" s="119"/>
      <c r="D42" s="119"/>
      <c r="E42" s="115">
        <f t="shared" si="1"/>
        <v>0</v>
      </c>
      <c r="F42" s="116" t="str">
        <f t="shared" si="2"/>
        <v/>
      </c>
      <c r="G42" s="119"/>
      <c r="H42" s="117"/>
      <c r="I42" s="117"/>
      <c r="J42" s="117"/>
      <c r="K42" s="117"/>
      <c r="L42" s="117"/>
      <c r="M42" s="117"/>
      <c r="N42" s="117"/>
      <c r="O42" s="117"/>
      <c r="P42" s="117"/>
    </row>
    <row r="43" s="95" customFormat="1" ht="15.75" customHeight="1" spans="1:16">
      <c r="A43" s="112">
        <v>2010405</v>
      </c>
      <c r="B43" s="113" t="s">
        <v>83</v>
      </c>
      <c r="C43" s="119"/>
      <c r="D43" s="119"/>
      <c r="E43" s="115">
        <f t="shared" si="1"/>
        <v>0</v>
      </c>
      <c r="F43" s="116" t="str">
        <f t="shared" si="2"/>
        <v/>
      </c>
      <c r="G43" s="119"/>
      <c r="H43" s="117"/>
      <c r="I43" s="117"/>
      <c r="J43" s="117"/>
      <c r="K43" s="117"/>
      <c r="L43" s="117"/>
      <c r="M43" s="117"/>
      <c r="N43" s="117"/>
      <c r="O43" s="117"/>
      <c r="P43" s="117"/>
    </row>
    <row r="44" s="95" customFormat="1" ht="15.75" customHeight="1" spans="1:16">
      <c r="A44" s="112">
        <v>2010406</v>
      </c>
      <c r="B44" s="113" t="s">
        <v>84</v>
      </c>
      <c r="C44" s="119"/>
      <c r="D44" s="119"/>
      <c r="E44" s="115">
        <f t="shared" si="1"/>
        <v>0</v>
      </c>
      <c r="F44" s="116" t="str">
        <f t="shared" si="2"/>
        <v/>
      </c>
      <c r="G44" s="119"/>
      <c r="H44" s="117"/>
      <c r="I44" s="117"/>
      <c r="J44" s="117"/>
      <c r="K44" s="117"/>
      <c r="L44" s="117"/>
      <c r="M44" s="117"/>
      <c r="N44" s="117"/>
      <c r="O44" s="117"/>
      <c r="P44" s="117"/>
    </row>
    <row r="45" s="95" customFormat="1" ht="15.75" customHeight="1" spans="1:16">
      <c r="A45" s="112">
        <v>2010407</v>
      </c>
      <c r="B45" s="113" t="s">
        <v>85</v>
      </c>
      <c r="C45" s="119"/>
      <c r="D45" s="119"/>
      <c r="E45" s="115">
        <f t="shared" si="1"/>
        <v>0</v>
      </c>
      <c r="F45" s="116" t="str">
        <f t="shared" si="2"/>
        <v/>
      </c>
      <c r="G45" s="119"/>
      <c r="H45" s="117"/>
      <c r="I45" s="117"/>
      <c r="J45" s="117"/>
      <c r="K45" s="117"/>
      <c r="L45" s="117"/>
      <c r="M45" s="117"/>
      <c r="N45" s="117"/>
      <c r="O45" s="117"/>
      <c r="P45" s="117"/>
    </row>
    <row r="46" s="95" customFormat="1" ht="15.75" customHeight="1" spans="1:16">
      <c r="A46" s="112">
        <v>2010408</v>
      </c>
      <c r="B46" s="113" t="s">
        <v>86</v>
      </c>
      <c r="C46" s="119"/>
      <c r="D46" s="119"/>
      <c r="E46" s="115">
        <f t="shared" si="1"/>
        <v>0</v>
      </c>
      <c r="F46" s="116" t="str">
        <f t="shared" si="2"/>
        <v/>
      </c>
      <c r="G46" s="119"/>
      <c r="H46" s="117"/>
      <c r="I46" s="117"/>
      <c r="J46" s="117"/>
      <c r="K46" s="117"/>
      <c r="L46" s="117"/>
      <c r="M46" s="117"/>
      <c r="N46" s="117"/>
      <c r="O46" s="117"/>
      <c r="P46" s="117"/>
    </row>
    <row r="47" s="95" customFormat="1" ht="15.75" customHeight="1" spans="1:16">
      <c r="A47" s="112">
        <v>2010450</v>
      </c>
      <c r="B47" s="113" t="s">
        <v>67</v>
      </c>
      <c r="C47" s="119"/>
      <c r="D47" s="119"/>
      <c r="E47" s="115">
        <f t="shared" si="1"/>
        <v>0</v>
      </c>
      <c r="F47" s="116" t="str">
        <f t="shared" si="2"/>
        <v/>
      </c>
      <c r="G47" s="119"/>
      <c r="H47" s="117"/>
      <c r="I47" s="117"/>
      <c r="J47" s="117"/>
      <c r="K47" s="117"/>
      <c r="L47" s="117"/>
      <c r="M47" s="117"/>
      <c r="N47" s="117"/>
      <c r="O47" s="117"/>
      <c r="P47" s="117"/>
    </row>
    <row r="48" s="95" customFormat="1" ht="15.75" customHeight="1" spans="1:16">
      <c r="A48" s="112">
        <v>2010499</v>
      </c>
      <c r="B48" s="113" t="s">
        <v>87</v>
      </c>
      <c r="C48" s="119">
        <v>100</v>
      </c>
      <c r="D48" s="119"/>
      <c r="E48" s="115">
        <f t="shared" si="1"/>
        <v>-100</v>
      </c>
      <c r="F48" s="116">
        <f t="shared" si="2"/>
        <v>-1</v>
      </c>
      <c r="G48" s="119"/>
      <c r="H48" s="117"/>
      <c r="I48" s="117"/>
      <c r="J48" s="117"/>
      <c r="K48" s="117"/>
      <c r="L48" s="117"/>
      <c r="M48" s="117"/>
      <c r="N48" s="117"/>
      <c r="O48" s="117"/>
      <c r="P48" s="117"/>
    </row>
    <row r="49" s="95" customFormat="1" ht="15.75" customHeight="1" spans="1:16">
      <c r="A49" s="112">
        <v>20105</v>
      </c>
      <c r="B49" s="113" t="s">
        <v>88</v>
      </c>
      <c r="C49" s="114">
        <f t="shared" ref="C49:G49" si="7">SUM(C50,C51,C52,C53,C54,C55,C56,C57,C58,C59)</f>
        <v>103</v>
      </c>
      <c r="D49" s="114">
        <f t="shared" si="7"/>
        <v>164</v>
      </c>
      <c r="E49" s="115">
        <f t="shared" si="1"/>
        <v>61</v>
      </c>
      <c r="F49" s="116">
        <f t="shared" si="2"/>
        <v>0.592233009708738</v>
      </c>
      <c r="G49" s="114">
        <f t="shared" si="7"/>
        <v>164</v>
      </c>
      <c r="H49" s="117"/>
      <c r="I49" s="117"/>
      <c r="J49" s="117"/>
      <c r="K49" s="117"/>
      <c r="L49" s="117"/>
      <c r="M49" s="117"/>
      <c r="N49" s="117"/>
      <c r="O49" s="117"/>
      <c r="P49" s="117"/>
    </row>
    <row r="50" s="95" customFormat="1" ht="15.75" customHeight="1" spans="1:16">
      <c r="A50" s="112">
        <v>2010501</v>
      </c>
      <c r="B50" s="113" t="s">
        <v>58</v>
      </c>
      <c r="C50" s="118">
        <v>60</v>
      </c>
      <c r="D50" s="118">
        <v>70</v>
      </c>
      <c r="E50" s="115">
        <f t="shared" si="1"/>
        <v>10</v>
      </c>
      <c r="F50" s="116">
        <f t="shared" si="2"/>
        <v>0.166666666666667</v>
      </c>
      <c r="G50" s="118">
        <v>70</v>
      </c>
      <c r="H50" s="117"/>
      <c r="I50" s="117"/>
      <c r="J50" s="117"/>
      <c r="K50" s="117"/>
      <c r="L50" s="117"/>
      <c r="M50" s="117"/>
      <c r="N50" s="117"/>
      <c r="O50" s="117"/>
      <c r="P50" s="117"/>
    </row>
    <row r="51" s="95" customFormat="1" ht="15.75" customHeight="1" spans="1:16">
      <c r="A51" s="112">
        <v>2010502</v>
      </c>
      <c r="B51" s="113" t="s">
        <v>59</v>
      </c>
      <c r="C51" s="119">
        <v>7</v>
      </c>
      <c r="D51" s="119">
        <v>7</v>
      </c>
      <c r="E51" s="115">
        <f t="shared" si="1"/>
        <v>0</v>
      </c>
      <c r="F51" s="116">
        <f t="shared" si="2"/>
        <v>0</v>
      </c>
      <c r="G51" s="119">
        <v>7</v>
      </c>
      <c r="H51" s="117"/>
      <c r="I51" s="117"/>
      <c r="J51" s="117"/>
      <c r="K51" s="117"/>
      <c r="L51" s="117"/>
      <c r="M51" s="117"/>
      <c r="N51" s="117"/>
      <c r="O51" s="117"/>
      <c r="P51" s="117"/>
    </row>
    <row r="52" s="95" customFormat="1" ht="15.75" customHeight="1" spans="1:16">
      <c r="A52" s="112">
        <v>2010503</v>
      </c>
      <c r="B52" s="113" t="s">
        <v>60</v>
      </c>
      <c r="C52" s="119"/>
      <c r="D52" s="119"/>
      <c r="E52" s="115">
        <f t="shared" si="1"/>
        <v>0</v>
      </c>
      <c r="F52" s="116" t="str">
        <f t="shared" si="2"/>
        <v/>
      </c>
      <c r="G52" s="119"/>
      <c r="H52" s="117"/>
      <c r="I52" s="117"/>
      <c r="J52" s="117"/>
      <c r="K52" s="117"/>
      <c r="L52" s="117"/>
      <c r="M52" s="117"/>
      <c r="N52" s="117"/>
      <c r="O52" s="117"/>
      <c r="P52" s="117"/>
    </row>
    <row r="53" s="95" customFormat="1" ht="15.75" customHeight="1" spans="1:16">
      <c r="A53" s="112">
        <v>2010504</v>
      </c>
      <c r="B53" s="113" t="s">
        <v>89</v>
      </c>
      <c r="C53" s="119">
        <v>13</v>
      </c>
      <c r="D53" s="119"/>
      <c r="E53" s="115">
        <f t="shared" si="1"/>
        <v>-13</v>
      </c>
      <c r="F53" s="116">
        <f t="shared" si="2"/>
        <v>-1</v>
      </c>
      <c r="G53" s="119"/>
      <c r="H53" s="117"/>
      <c r="I53" s="117"/>
      <c r="J53" s="117"/>
      <c r="K53" s="117"/>
      <c r="L53" s="117"/>
      <c r="M53" s="117"/>
      <c r="N53" s="117"/>
      <c r="O53" s="117"/>
      <c r="P53" s="117"/>
    </row>
    <row r="54" s="95" customFormat="1" ht="15.75" customHeight="1" spans="1:16">
      <c r="A54" s="112">
        <v>2010505</v>
      </c>
      <c r="B54" s="113" t="s">
        <v>90</v>
      </c>
      <c r="C54" s="119"/>
      <c r="D54" s="119"/>
      <c r="E54" s="115">
        <f t="shared" si="1"/>
        <v>0</v>
      </c>
      <c r="F54" s="116" t="str">
        <f t="shared" si="2"/>
        <v/>
      </c>
      <c r="G54" s="119"/>
      <c r="H54" s="117"/>
      <c r="I54" s="117"/>
      <c r="J54" s="117"/>
      <c r="K54" s="117"/>
      <c r="L54" s="117"/>
      <c r="M54" s="117"/>
      <c r="N54" s="117"/>
      <c r="O54" s="117"/>
      <c r="P54" s="117"/>
    </row>
    <row r="55" s="95" customFormat="1" ht="15.75" customHeight="1" spans="1:16">
      <c r="A55" s="112">
        <v>2010506</v>
      </c>
      <c r="B55" s="113" t="s">
        <v>91</v>
      </c>
      <c r="C55" s="119"/>
      <c r="D55" s="119"/>
      <c r="E55" s="115">
        <f t="shared" si="1"/>
        <v>0</v>
      </c>
      <c r="F55" s="116" t="str">
        <f t="shared" si="2"/>
        <v/>
      </c>
      <c r="G55" s="119"/>
      <c r="H55" s="117"/>
      <c r="I55" s="117"/>
      <c r="J55" s="117"/>
      <c r="K55" s="117"/>
      <c r="L55" s="117"/>
      <c r="M55" s="117"/>
      <c r="N55" s="117"/>
      <c r="O55" s="117"/>
      <c r="P55" s="117"/>
    </row>
    <row r="56" s="95" customFormat="1" ht="15.75" customHeight="1" spans="1:16">
      <c r="A56" s="112">
        <v>2010507</v>
      </c>
      <c r="B56" s="113" t="s">
        <v>92</v>
      </c>
      <c r="C56" s="119">
        <v>9</v>
      </c>
      <c r="D56" s="119">
        <v>87</v>
      </c>
      <c r="E56" s="115">
        <f t="shared" si="1"/>
        <v>78</v>
      </c>
      <c r="F56" s="116">
        <f t="shared" si="2"/>
        <v>8.66666666666667</v>
      </c>
      <c r="G56" s="119">
        <v>87</v>
      </c>
      <c r="H56" s="117"/>
      <c r="I56" s="117"/>
      <c r="J56" s="117"/>
      <c r="K56" s="117"/>
      <c r="L56" s="117"/>
      <c r="M56" s="117"/>
      <c r="N56" s="117"/>
      <c r="O56" s="117"/>
      <c r="P56" s="117"/>
    </row>
    <row r="57" s="95" customFormat="1" ht="15.75" customHeight="1" spans="1:16">
      <c r="A57" s="112">
        <v>2010508</v>
      </c>
      <c r="B57" s="113" t="s">
        <v>93</v>
      </c>
      <c r="C57" s="119">
        <v>14</v>
      </c>
      <c r="D57" s="119"/>
      <c r="E57" s="115">
        <f t="shared" si="1"/>
        <v>-14</v>
      </c>
      <c r="F57" s="116">
        <f t="shared" si="2"/>
        <v>-1</v>
      </c>
      <c r="G57" s="119"/>
      <c r="H57" s="117"/>
      <c r="I57" s="117"/>
      <c r="J57" s="117"/>
      <c r="K57" s="117"/>
      <c r="L57" s="117"/>
      <c r="M57" s="117"/>
      <c r="N57" s="117"/>
      <c r="O57" s="117"/>
      <c r="P57" s="117"/>
    </row>
    <row r="58" s="95" customFormat="1" ht="15.75" customHeight="1" spans="1:16">
      <c r="A58" s="112">
        <v>2010550</v>
      </c>
      <c r="B58" s="113" t="s">
        <v>67</v>
      </c>
      <c r="C58" s="119"/>
      <c r="D58" s="119"/>
      <c r="E58" s="115">
        <f t="shared" si="1"/>
        <v>0</v>
      </c>
      <c r="F58" s="116" t="str">
        <f t="shared" si="2"/>
        <v/>
      </c>
      <c r="G58" s="119"/>
      <c r="H58" s="117"/>
      <c r="I58" s="117"/>
      <c r="J58" s="117"/>
      <c r="K58" s="117"/>
      <c r="L58" s="117"/>
      <c r="M58" s="117"/>
      <c r="N58" s="117"/>
      <c r="O58" s="117"/>
      <c r="P58" s="117"/>
    </row>
    <row r="59" s="95" customFormat="1" ht="15.75" customHeight="1" spans="1:16">
      <c r="A59" s="112">
        <v>2010599</v>
      </c>
      <c r="B59" s="113" t="s">
        <v>94</v>
      </c>
      <c r="C59" s="119"/>
      <c r="D59" s="119"/>
      <c r="E59" s="115">
        <f t="shared" si="1"/>
        <v>0</v>
      </c>
      <c r="F59" s="116" t="str">
        <f t="shared" si="2"/>
        <v/>
      </c>
      <c r="G59" s="119"/>
      <c r="H59" s="117"/>
      <c r="I59" s="117"/>
      <c r="J59" s="117"/>
      <c r="K59" s="117"/>
      <c r="L59" s="117"/>
      <c r="M59" s="117"/>
      <c r="N59" s="117"/>
      <c r="O59" s="117"/>
      <c r="P59" s="117"/>
    </row>
    <row r="60" s="95" customFormat="1" ht="15.75" customHeight="1" spans="1:16">
      <c r="A60" s="112">
        <v>20106</v>
      </c>
      <c r="B60" s="113" t="s">
        <v>95</v>
      </c>
      <c r="C60" s="114">
        <f t="shared" ref="C60:G60" si="8">SUM(C61,C62,C63,C64,C65,C66,C67,C68,C69,C70)</f>
        <v>1874</v>
      </c>
      <c r="D60" s="114">
        <f t="shared" si="8"/>
        <v>1910</v>
      </c>
      <c r="E60" s="115">
        <f t="shared" si="1"/>
        <v>36</v>
      </c>
      <c r="F60" s="116">
        <f t="shared" si="2"/>
        <v>0.0192102454642476</v>
      </c>
      <c r="G60" s="114">
        <f t="shared" si="8"/>
        <v>1910</v>
      </c>
      <c r="H60" s="117"/>
      <c r="I60" s="117"/>
      <c r="J60" s="117"/>
      <c r="K60" s="117"/>
      <c r="L60" s="117"/>
      <c r="M60" s="117"/>
      <c r="N60" s="117"/>
      <c r="O60" s="117"/>
      <c r="P60" s="117"/>
    </row>
    <row r="61" s="95" customFormat="1" ht="15.75" customHeight="1" spans="1:16">
      <c r="A61" s="112">
        <v>2010601</v>
      </c>
      <c r="B61" s="113" t="s">
        <v>58</v>
      </c>
      <c r="C61" s="118">
        <v>218</v>
      </c>
      <c r="D61" s="118">
        <v>214</v>
      </c>
      <c r="E61" s="115">
        <f t="shared" si="1"/>
        <v>-4</v>
      </c>
      <c r="F61" s="116">
        <f t="shared" si="2"/>
        <v>-0.018348623853211</v>
      </c>
      <c r="G61" s="118">
        <v>214</v>
      </c>
      <c r="H61" s="117"/>
      <c r="I61" s="117"/>
      <c r="J61" s="117"/>
      <c r="K61" s="117"/>
      <c r="L61" s="117"/>
      <c r="M61" s="117"/>
      <c r="N61" s="117"/>
      <c r="O61" s="117"/>
      <c r="P61" s="117"/>
    </row>
    <row r="62" s="95" customFormat="1" ht="15.75" customHeight="1" spans="1:16">
      <c r="A62" s="112">
        <v>2010602</v>
      </c>
      <c r="B62" s="113" t="s">
        <v>59</v>
      </c>
      <c r="C62" s="119">
        <v>78</v>
      </c>
      <c r="D62" s="119">
        <v>108</v>
      </c>
      <c r="E62" s="115">
        <f t="shared" si="1"/>
        <v>30</v>
      </c>
      <c r="F62" s="116">
        <f t="shared" si="2"/>
        <v>0.384615384615385</v>
      </c>
      <c r="G62" s="119">
        <v>108</v>
      </c>
      <c r="H62" s="117"/>
      <c r="I62" s="117"/>
      <c r="J62" s="117"/>
      <c r="K62" s="117"/>
      <c r="L62" s="117"/>
      <c r="M62" s="117"/>
      <c r="N62" s="117"/>
      <c r="O62" s="117"/>
      <c r="P62" s="117"/>
    </row>
    <row r="63" s="95" customFormat="1" ht="15.75" customHeight="1" spans="1:16">
      <c r="A63" s="112">
        <v>2010603</v>
      </c>
      <c r="B63" s="113" t="s">
        <v>60</v>
      </c>
      <c r="C63" s="119"/>
      <c r="D63" s="119"/>
      <c r="E63" s="115">
        <f t="shared" si="1"/>
        <v>0</v>
      </c>
      <c r="F63" s="116" t="str">
        <f t="shared" si="2"/>
        <v/>
      </c>
      <c r="G63" s="119"/>
      <c r="H63" s="117"/>
      <c r="I63" s="117"/>
      <c r="J63" s="117"/>
      <c r="K63" s="117"/>
      <c r="L63" s="117"/>
      <c r="M63" s="117"/>
      <c r="N63" s="117"/>
      <c r="O63" s="117"/>
      <c r="P63" s="117"/>
    </row>
    <row r="64" s="95" customFormat="1" ht="15.75" customHeight="1" spans="1:16">
      <c r="A64" s="112">
        <v>2010604</v>
      </c>
      <c r="B64" s="113" t="s">
        <v>96</v>
      </c>
      <c r="C64" s="119"/>
      <c r="D64" s="119">
        <v>60</v>
      </c>
      <c r="E64" s="115">
        <f t="shared" si="1"/>
        <v>60</v>
      </c>
      <c r="F64" s="116" t="str">
        <f t="shared" si="2"/>
        <v/>
      </c>
      <c r="G64" s="119">
        <v>60</v>
      </c>
      <c r="H64" s="117"/>
      <c r="I64" s="117"/>
      <c r="J64" s="117"/>
      <c r="K64" s="117"/>
      <c r="L64" s="117"/>
      <c r="M64" s="117"/>
      <c r="N64" s="117"/>
      <c r="O64" s="117"/>
      <c r="P64" s="117"/>
    </row>
    <row r="65" s="95" customFormat="1" ht="15.75" customHeight="1" spans="1:16">
      <c r="A65" s="112">
        <v>2010605</v>
      </c>
      <c r="B65" s="113" t="s">
        <v>97</v>
      </c>
      <c r="C65" s="119">
        <v>95</v>
      </c>
      <c r="D65" s="119">
        <v>10</v>
      </c>
      <c r="E65" s="115">
        <f t="shared" si="1"/>
        <v>-85</v>
      </c>
      <c r="F65" s="116">
        <f t="shared" si="2"/>
        <v>-0.894736842105263</v>
      </c>
      <c r="G65" s="119">
        <v>10</v>
      </c>
      <c r="H65" s="117"/>
      <c r="I65" s="117"/>
      <c r="J65" s="117"/>
      <c r="K65" s="117"/>
      <c r="L65" s="117"/>
      <c r="M65" s="117"/>
      <c r="N65" s="117"/>
      <c r="O65" s="117"/>
      <c r="P65" s="117"/>
    </row>
    <row r="66" s="95" customFormat="1" ht="15.75" customHeight="1" spans="1:16">
      <c r="A66" s="112">
        <v>2010606</v>
      </c>
      <c r="B66" s="113" t="s">
        <v>98</v>
      </c>
      <c r="C66" s="119"/>
      <c r="D66" s="119"/>
      <c r="E66" s="115">
        <f t="shared" si="1"/>
        <v>0</v>
      </c>
      <c r="F66" s="116" t="str">
        <f t="shared" si="2"/>
        <v/>
      </c>
      <c r="G66" s="119"/>
      <c r="H66" s="117"/>
      <c r="I66" s="117"/>
      <c r="J66" s="117"/>
      <c r="K66" s="117"/>
      <c r="L66" s="117"/>
      <c r="M66" s="117"/>
      <c r="N66" s="117"/>
      <c r="O66" s="117"/>
      <c r="P66" s="117"/>
    </row>
    <row r="67" s="95" customFormat="1" ht="15.75" customHeight="1" spans="1:16">
      <c r="A67" s="112">
        <v>2010607</v>
      </c>
      <c r="B67" s="113" t="s">
        <v>99</v>
      </c>
      <c r="C67" s="119"/>
      <c r="D67" s="119"/>
      <c r="E67" s="115">
        <f t="shared" si="1"/>
        <v>0</v>
      </c>
      <c r="F67" s="116" t="str">
        <f t="shared" si="2"/>
        <v/>
      </c>
      <c r="G67" s="119"/>
      <c r="H67" s="117"/>
      <c r="I67" s="117"/>
      <c r="J67" s="117"/>
      <c r="K67" s="117"/>
      <c r="L67" s="117"/>
      <c r="M67" s="117"/>
      <c r="N67" s="117"/>
      <c r="O67" s="117"/>
      <c r="P67" s="117"/>
    </row>
    <row r="68" s="95" customFormat="1" ht="15.75" customHeight="1" spans="1:16">
      <c r="A68" s="112">
        <v>2010608</v>
      </c>
      <c r="B68" s="113" t="s">
        <v>100</v>
      </c>
      <c r="C68" s="119">
        <v>250</v>
      </c>
      <c r="D68" s="119">
        <v>250</v>
      </c>
      <c r="E68" s="115">
        <f t="shared" si="1"/>
        <v>0</v>
      </c>
      <c r="F68" s="116">
        <f t="shared" si="2"/>
        <v>0</v>
      </c>
      <c r="G68" s="119">
        <v>250</v>
      </c>
      <c r="H68" s="117"/>
      <c r="I68" s="117"/>
      <c r="J68" s="117"/>
      <c r="K68" s="117"/>
      <c r="L68" s="117"/>
      <c r="M68" s="117"/>
      <c r="N68" s="117"/>
      <c r="O68" s="117"/>
      <c r="P68" s="117"/>
    </row>
    <row r="69" s="95" customFormat="1" ht="15.75" customHeight="1" spans="1:16">
      <c r="A69" s="112">
        <v>2010650</v>
      </c>
      <c r="B69" s="113" t="s">
        <v>67</v>
      </c>
      <c r="C69" s="119">
        <v>695</v>
      </c>
      <c r="D69" s="119">
        <v>737</v>
      </c>
      <c r="E69" s="115">
        <f t="shared" ref="E69:E132" si="9">D69-C69</f>
        <v>42</v>
      </c>
      <c r="F69" s="116">
        <f t="shared" ref="F69:F132" si="10">IFERROR(E69/C69,"")</f>
        <v>0.060431654676259</v>
      </c>
      <c r="G69" s="119">
        <v>737</v>
      </c>
      <c r="H69" s="117"/>
      <c r="I69" s="117"/>
      <c r="J69" s="117"/>
      <c r="K69" s="117"/>
      <c r="L69" s="117"/>
      <c r="M69" s="117"/>
      <c r="N69" s="117"/>
      <c r="O69" s="117"/>
      <c r="P69" s="117"/>
    </row>
    <row r="70" s="95" customFormat="1" ht="15.75" customHeight="1" spans="1:16">
      <c r="A70" s="112">
        <v>2010699</v>
      </c>
      <c r="B70" s="113" t="s">
        <v>101</v>
      </c>
      <c r="C70" s="119">
        <v>538</v>
      </c>
      <c r="D70" s="119">
        <v>531</v>
      </c>
      <c r="E70" s="115">
        <f t="shared" si="9"/>
        <v>-7</v>
      </c>
      <c r="F70" s="116">
        <f t="shared" si="10"/>
        <v>-0.0130111524163569</v>
      </c>
      <c r="G70" s="119">
        <v>531</v>
      </c>
      <c r="H70" s="117"/>
      <c r="I70" s="117"/>
      <c r="J70" s="117"/>
      <c r="K70" s="117"/>
      <c r="L70" s="117"/>
      <c r="M70" s="117"/>
      <c r="N70" s="117"/>
      <c r="O70" s="117"/>
      <c r="P70" s="117"/>
    </row>
    <row r="71" s="95" customFormat="1" ht="15.75" customHeight="1" spans="1:16">
      <c r="A71" s="112">
        <v>20107</v>
      </c>
      <c r="B71" s="113" t="s">
        <v>102</v>
      </c>
      <c r="C71" s="114">
        <f t="shared" ref="C71:G71" si="11">SUM(C72,C73,C74,C75,C76,C77,C78)</f>
        <v>1980</v>
      </c>
      <c r="D71" s="114">
        <f t="shared" si="11"/>
        <v>1980</v>
      </c>
      <c r="E71" s="115">
        <f t="shared" si="9"/>
        <v>0</v>
      </c>
      <c r="F71" s="116">
        <f t="shared" si="10"/>
        <v>0</v>
      </c>
      <c r="G71" s="114">
        <f t="shared" si="11"/>
        <v>1980</v>
      </c>
      <c r="H71" s="117"/>
      <c r="I71" s="117"/>
      <c r="J71" s="117"/>
      <c r="K71" s="117"/>
      <c r="L71" s="117"/>
      <c r="M71" s="117"/>
      <c r="N71" s="117"/>
      <c r="O71" s="117"/>
      <c r="P71" s="117"/>
    </row>
    <row r="72" s="95" customFormat="1" ht="15.75" customHeight="1" spans="1:16">
      <c r="A72" s="112">
        <v>2010701</v>
      </c>
      <c r="B72" s="113" t="s">
        <v>58</v>
      </c>
      <c r="C72" s="118"/>
      <c r="D72" s="118"/>
      <c r="E72" s="115">
        <f t="shared" si="9"/>
        <v>0</v>
      </c>
      <c r="F72" s="116" t="str">
        <f t="shared" si="10"/>
        <v/>
      </c>
      <c r="G72" s="118"/>
      <c r="H72" s="117"/>
      <c r="I72" s="117"/>
      <c r="J72" s="117"/>
      <c r="K72" s="117"/>
      <c r="L72" s="117"/>
      <c r="M72" s="117"/>
      <c r="N72" s="117"/>
      <c r="O72" s="117"/>
      <c r="P72" s="117"/>
    </row>
    <row r="73" s="95" customFormat="1" ht="15.75" customHeight="1" spans="1:16">
      <c r="A73" s="112">
        <v>2010702</v>
      </c>
      <c r="B73" s="113" t="s">
        <v>59</v>
      </c>
      <c r="C73" s="119">
        <v>1980</v>
      </c>
      <c r="D73" s="119">
        <v>1980</v>
      </c>
      <c r="E73" s="115">
        <f t="shared" si="9"/>
        <v>0</v>
      </c>
      <c r="F73" s="116">
        <f t="shared" si="10"/>
        <v>0</v>
      </c>
      <c r="G73" s="119">
        <v>1980</v>
      </c>
      <c r="H73" s="117"/>
      <c r="I73" s="117"/>
      <c r="J73" s="117"/>
      <c r="K73" s="117"/>
      <c r="L73" s="117"/>
      <c r="M73" s="117"/>
      <c r="N73" s="117"/>
      <c r="O73" s="117"/>
      <c r="P73" s="117"/>
    </row>
    <row r="74" s="95" customFormat="1" ht="15.75" customHeight="1" spans="1:16">
      <c r="A74" s="112">
        <v>2010703</v>
      </c>
      <c r="B74" s="113" t="s">
        <v>60</v>
      </c>
      <c r="C74" s="119"/>
      <c r="D74" s="119"/>
      <c r="E74" s="115">
        <f t="shared" si="9"/>
        <v>0</v>
      </c>
      <c r="F74" s="116" t="str">
        <f t="shared" si="10"/>
        <v/>
      </c>
      <c r="G74" s="119"/>
      <c r="H74" s="117"/>
      <c r="I74" s="117"/>
      <c r="J74" s="117"/>
      <c r="K74" s="117"/>
      <c r="L74" s="117"/>
      <c r="M74" s="117"/>
      <c r="N74" s="117"/>
      <c r="O74" s="117"/>
      <c r="P74" s="117"/>
    </row>
    <row r="75" s="95" customFormat="1" ht="15.75" customHeight="1" spans="1:16">
      <c r="A75" s="112">
        <v>2010709</v>
      </c>
      <c r="B75" s="113" t="s">
        <v>99</v>
      </c>
      <c r="C75" s="119"/>
      <c r="D75" s="119"/>
      <c r="E75" s="115">
        <f t="shared" si="9"/>
        <v>0</v>
      </c>
      <c r="F75" s="116" t="str">
        <f t="shared" si="10"/>
        <v/>
      </c>
      <c r="G75" s="119"/>
      <c r="H75" s="117"/>
      <c r="I75" s="117"/>
      <c r="J75" s="117"/>
      <c r="K75" s="117"/>
      <c r="L75" s="117"/>
      <c r="M75" s="117"/>
      <c r="N75" s="117"/>
      <c r="O75" s="117"/>
      <c r="P75" s="117"/>
    </row>
    <row r="76" s="95" customFormat="1" ht="15.75" customHeight="1" spans="1:16">
      <c r="A76" s="112">
        <v>2010710</v>
      </c>
      <c r="B76" s="113" t="s">
        <v>103</v>
      </c>
      <c r="C76" s="119"/>
      <c r="D76" s="119"/>
      <c r="E76" s="115">
        <f t="shared" si="9"/>
        <v>0</v>
      </c>
      <c r="F76" s="116" t="str">
        <f t="shared" si="10"/>
        <v/>
      </c>
      <c r="G76" s="119"/>
      <c r="H76" s="117"/>
      <c r="I76" s="117"/>
      <c r="J76" s="117"/>
      <c r="K76" s="117"/>
      <c r="L76" s="117"/>
      <c r="M76" s="117"/>
      <c r="N76" s="117"/>
      <c r="O76" s="117"/>
      <c r="P76" s="117"/>
    </row>
    <row r="77" s="95" customFormat="1" ht="15.75" customHeight="1" spans="1:16">
      <c r="A77" s="112">
        <v>2010750</v>
      </c>
      <c r="B77" s="113" t="s">
        <v>67</v>
      </c>
      <c r="C77" s="119"/>
      <c r="D77" s="119"/>
      <c r="E77" s="115">
        <f t="shared" si="9"/>
        <v>0</v>
      </c>
      <c r="F77" s="116" t="str">
        <f t="shared" si="10"/>
        <v/>
      </c>
      <c r="G77" s="119"/>
      <c r="H77" s="117"/>
      <c r="I77" s="117"/>
      <c r="J77" s="117"/>
      <c r="K77" s="117"/>
      <c r="L77" s="117"/>
      <c r="M77" s="117"/>
      <c r="N77" s="117"/>
      <c r="O77" s="117"/>
      <c r="P77" s="117"/>
    </row>
    <row r="78" s="95" customFormat="1" ht="15.75" customHeight="1" spans="1:16">
      <c r="A78" s="112">
        <v>2010799</v>
      </c>
      <c r="B78" s="113" t="s">
        <v>104</v>
      </c>
      <c r="C78" s="119"/>
      <c r="D78" s="119"/>
      <c r="E78" s="115">
        <f t="shared" si="9"/>
        <v>0</v>
      </c>
      <c r="F78" s="116" t="str">
        <f t="shared" si="10"/>
        <v/>
      </c>
      <c r="G78" s="119"/>
      <c r="H78" s="117"/>
      <c r="I78" s="117"/>
      <c r="J78" s="117"/>
      <c r="K78" s="117"/>
      <c r="L78" s="117"/>
      <c r="M78" s="117"/>
      <c r="N78" s="117"/>
      <c r="O78" s="117"/>
      <c r="P78" s="117"/>
    </row>
    <row r="79" s="95" customFormat="1" ht="15.75" customHeight="1" spans="1:16">
      <c r="A79" s="112">
        <v>20108</v>
      </c>
      <c r="B79" s="113" t="s">
        <v>105</v>
      </c>
      <c r="C79" s="114">
        <f t="shared" ref="C79:G79" si="12">SUM(C80,C81,C82,C83,C84,C85,C86,C87)</f>
        <v>154</v>
      </c>
      <c r="D79" s="114">
        <f t="shared" si="12"/>
        <v>182</v>
      </c>
      <c r="E79" s="115">
        <f t="shared" si="9"/>
        <v>28</v>
      </c>
      <c r="F79" s="116">
        <f t="shared" si="10"/>
        <v>0.181818181818182</v>
      </c>
      <c r="G79" s="114">
        <f t="shared" si="12"/>
        <v>182</v>
      </c>
      <c r="H79" s="117"/>
      <c r="I79" s="117"/>
      <c r="J79" s="117"/>
      <c r="K79" s="117"/>
      <c r="L79" s="117"/>
      <c r="M79" s="117"/>
      <c r="N79" s="117"/>
      <c r="O79" s="117"/>
      <c r="P79" s="117"/>
    </row>
    <row r="80" s="95" customFormat="1" ht="15.75" customHeight="1" spans="1:16">
      <c r="A80" s="112">
        <v>2010801</v>
      </c>
      <c r="B80" s="113" t="s">
        <v>58</v>
      </c>
      <c r="C80" s="118">
        <v>112</v>
      </c>
      <c r="D80" s="118">
        <v>140</v>
      </c>
      <c r="E80" s="115">
        <f t="shared" si="9"/>
        <v>28</v>
      </c>
      <c r="F80" s="116">
        <f t="shared" si="10"/>
        <v>0.25</v>
      </c>
      <c r="G80" s="118">
        <v>140</v>
      </c>
      <c r="H80" s="117"/>
      <c r="I80" s="117"/>
      <c r="J80" s="117"/>
      <c r="K80" s="117"/>
      <c r="L80" s="117"/>
      <c r="M80" s="117"/>
      <c r="N80" s="117"/>
      <c r="O80" s="117"/>
      <c r="P80" s="117"/>
    </row>
    <row r="81" s="95" customFormat="1" ht="15.75" customHeight="1" spans="1:16">
      <c r="A81" s="112">
        <v>2010802</v>
      </c>
      <c r="B81" s="113" t="s">
        <v>59</v>
      </c>
      <c r="C81" s="119">
        <v>40</v>
      </c>
      <c r="D81" s="119"/>
      <c r="E81" s="115">
        <f t="shared" si="9"/>
        <v>-40</v>
      </c>
      <c r="F81" s="116">
        <f t="shared" si="10"/>
        <v>-1</v>
      </c>
      <c r="G81" s="119"/>
      <c r="H81" s="117"/>
      <c r="I81" s="117"/>
      <c r="J81" s="117"/>
      <c r="K81" s="117"/>
      <c r="L81" s="117"/>
      <c r="M81" s="117"/>
      <c r="N81" s="117"/>
      <c r="O81" s="117"/>
      <c r="P81" s="117"/>
    </row>
    <row r="82" s="95" customFormat="1" ht="15.75" customHeight="1" spans="1:16">
      <c r="A82" s="112">
        <v>2010803</v>
      </c>
      <c r="B82" s="113" t="s">
        <v>60</v>
      </c>
      <c r="C82" s="119"/>
      <c r="D82" s="119"/>
      <c r="E82" s="115">
        <f t="shared" si="9"/>
        <v>0</v>
      </c>
      <c r="F82" s="116" t="str">
        <f t="shared" si="10"/>
        <v/>
      </c>
      <c r="G82" s="119"/>
      <c r="H82" s="117"/>
      <c r="I82" s="117"/>
      <c r="J82" s="117"/>
      <c r="K82" s="117"/>
      <c r="L82" s="117"/>
      <c r="M82" s="117"/>
      <c r="N82" s="117"/>
      <c r="O82" s="117"/>
      <c r="P82" s="117"/>
    </row>
    <row r="83" s="95" customFormat="1" ht="15.75" customHeight="1" spans="1:16">
      <c r="A83" s="112">
        <v>2010804</v>
      </c>
      <c r="B83" s="113" t="s">
        <v>106</v>
      </c>
      <c r="C83" s="119">
        <v>2</v>
      </c>
      <c r="D83" s="119">
        <v>42</v>
      </c>
      <c r="E83" s="115">
        <f t="shared" si="9"/>
        <v>40</v>
      </c>
      <c r="F83" s="116">
        <f t="shared" si="10"/>
        <v>20</v>
      </c>
      <c r="G83" s="119">
        <v>42</v>
      </c>
      <c r="H83" s="117"/>
      <c r="I83" s="117"/>
      <c r="J83" s="117"/>
      <c r="K83" s="117"/>
      <c r="L83" s="117"/>
      <c r="M83" s="117"/>
      <c r="N83" s="117"/>
      <c r="O83" s="117"/>
      <c r="P83" s="117"/>
    </row>
    <row r="84" s="95" customFormat="1" ht="15.75" customHeight="1" spans="1:16">
      <c r="A84" s="112">
        <v>2010805</v>
      </c>
      <c r="B84" s="113" t="s">
        <v>107</v>
      </c>
      <c r="C84" s="119"/>
      <c r="D84" s="119"/>
      <c r="E84" s="115">
        <f t="shared" si="9"/>
        <v>0</v>
      </c>
      <c r="F84" s="116" t="str">
        <f t="shared" si="10"/>
        <v/>
      </c>
      <c r="G84" s="119"/>
      <c r="H84" s="117"/>
      <c r="I84" s="117"/>
      <c r="J84" s="117"/>
      <c r="K84" s="117"/>
      <c r="L84" s="117"/>
      <c r="M84" s="117"/>
      <c r="N84" s="117"/>
      <c r="O84" s="117"/>
      <c r="P84" s="117"/>
    </row>
    <row r="85" s="95" customFormat="1" ht="15.75" customHeight="1" spans="1:16">
      <c r="A85" s="112">
        <v>2010806</v>
      </c>
      <c r="B85" s="113" t="s">
        <v>99</v>
      </c>
      <c r="C85" s="119"/>
      <c r="D85" s="119"/>
      <c r="E85" s="115">
        <f t="shared" si="9"/>
        <v>0</v>
      </c>
      <c r="F85" s="116" t="str">
        <f t="shared" si="10"/>
        <v/>
      </c>
      <c r="G85" s="119"/>
      <c r="H85" s="117"/>
      <c r="I85" s="117"/>
      <c r="J85" s="117"/>
      <c r="K85" s="117"/>
      <c r="L85" s="117"/>
      <c r="M85" s="117"/>
      <c r="N85" s="117"/>
      <c r="O85" s="117"/>
      <c r="P85" s="117"/>
    </row>
    <row r="86" s="95" customFormat="1" ht="15.75" customHeight="1" spans="1:16">
      <c r="A86" s="112">
        <v>2010850</v>
      </c>
      <c r="B86" s="113" t="s">
        <v>67</v>
      </c>
      <c r="C86" s="119"/>
      <c r="D86" s="119"/>
      <c r="E86" s="115">
        <f t="shared" si="9"/>
        <v>0</v>
      </c>
      <c r="F86" s="116" t="str">
        <f t="shared" si="10"/>
        <v/>
      </c>
      <c r="G86" s="119"/>
      <c r="H86" s="117"/>
      <c r="I86" s="117"/>
      <c r="J86" s="117"/>
      <c r="K86" s="117"/>
      <c r="L86" s="117"/>
      <c r="M86" s="117"/>
      <c r="N86" s="117"/>
      <c r="O86" s="117"/>
      <c r="P86" s="117"/>
    </row>
    <row r="87" s="95" customFormat="1" ht="15.75" customHeight="1" spans="1:16">
      <c r="A87" s="112">
        <v>2010899</v>
      </c>
      <c r="B87" s="113" t="s">
        <v>108</v>
      </c>
      <c r="C87" s="119"/>
      <c r="D87" s="119"/>
      <c r="E87" s="115">
        <f t="shared" si="9"/>
        <v>0</v>
      </c>
      <c r="F87" s="116" t="str">
        <f t="shared" si="10"/>
        <v/>
      </c>
      <c r="G87" s="119"/>
      <c r="H87" s="117"/>
      <c r="I87" s="117"/>
      <c r="J87" s="117"/>
      <c r="K87" s="117"/>
      <c r="L87" s="117"/>
      <c r="M87" s="117"/>
      <c r="N87" s="117"/>
      <c r="O87" s="117"/>
      <c r="P87" s="117"/>
    </row>
    <row r="88" s="95" customFormat="1" ht="15.75" customHeight="1" spans="1:16">
      <c r="A88" s="112">
        <v>20109</v>
      </c>
      <c r="B88" s="113" t="s">
        <v>109</v>
      </c>
      <c r="C88" s="114">
        <f t="shared" ref="C88:G88" si="13">SUM(C89,C90,C91,C92,C93,C94,C95,C96,C97,C98,C99,C100)</f>
        <v>0</v>
      </c>
      <c r="D88" s="114">
        <f t="shared" si="13"/>
        <v>0</v>
      </c>
      <c r="E88" s="115">
        <f t="shared" si="9"/>
        <v>0</v>
      </c>
      <c r="F88" s="116" t="str">
        <f t="shared" si="10"/>
        <v/>
      </c>
      <c r="G88" s="114">
        <f t="shared" si="13"/>
        <v>0</v>
      </c>
      <c r="H88" s="117"/>
      <c r="I88" s="117"/>
      <c r="J88" s="117"/>
      <c r="K88" s="117"/>
      <c r="L88" s="117"/>
      <c r="M88" s="117"/>
      <c r="N88" s="117"/>
      <c r="O88" s="117"/>
      <c r="P88" s="117"/>
    </row>
    <row r="89" s="95" customFormat="1" ht="15.75" customHeight="1" spans="1:16">
      <c r="A89" s="112">
        <v>2010901</v>
      </c>
      <c r="B89" s="113" t="s">
        <v>58</v>
      </c>
      <c r="C89" s="118"/>
      <c r="D89" s="118"/>
      <c r="E89" s="115">
        <f t="shared" si="9"/>
        <v>0</v>
      </c>
      <c r="F89" s="116" t="str">
        <f t="shared" si="10"/>
        <v/>
      </c>
      <c r="G89" s="118"/>
      <c r="H89" s="117"/>
      <c r="I89" s="117"/>
      <c r="J89" s="117"/>
      <c r="K89" s="117"/>
      <c r="L89" s="117"/>
      <c r="M89" s="117"/>
      <c r="N89" s="117"/>
      <c r="O89" s="117"/>
      <c r="P89" s="117"/>
    </row>
    <row r="90" s="95" customFormat="1" ht="15.75" customHeight="1" spans="1:16">
      <c r="A90" s="112">
        <v>2010902</v>
      </c>
      <c r="B90" s="113" t="s">
        <v>59</v>
      </c>
      <c r="C90" s="119"/>
      <c r="D90" s="119"/>
      <c r="E90" s="115">
        <f t="shared" si="9"/>
        <v>0</v>
      </c>
      <c r="F90" s="116" t="str">
        <f t="shared" si="10"/>
        <v/>
      </c>
      <c r="G90" s="119"/>
      <c r="H90" s="117"/>
      <c r="I90" s="117"/>
      <c r="J90" s="117"/>
      <c r="K90" s="117"/>
      <c r="L90" s="117"/>
      <c r="M90" s="117"/>
      <c r="N90" s="117"/>
      <c r="O90" s="117"/>
      <c r="P90" s="117"/>
    </row>
    <row r="91" s="95" customFormat="1" ht="15.75" customHeight="1" spans="1:16">
      <c r="A91" s="112">
        <v>2010903</v>
      </c>
      <c r="B91" s="113" t="s">
        <v>60</v>
      </c>
      <c r="C91" s="119"/>
      <c r="D91" s="119"/>
      <c r="E91" s="115">
        <f t="shared" si="9"/>
        <v>0</v>
      </c>
      <c r="F91" s="116" t="str">
        <f t="shared" si="10"/>
        <v/>
      </c>
      <c r="G91" s="119"/>
      <c r="H91" s="117"/>
      <c r="I91" s="117"/>
      <c r="J91" s="117"/>
      <c r="K91" s="117"/>
      <c r="L91" s="117"/>
      <c r="M91" s="117"/>
      <c r="N91" s="117"/>
      <c r="O91" s="117"/>
      <c r="P91" s="117"/>
    </row>
    <row r="92" s="95" customFormat="1" ht="15.75" customHeight="1" spans="1:16">
      <c r="A92" s="112">
        <v>2010905</v>
      </c>
      <c r="B92" s="113" t="s">
        <v>110</v>
      </c>
      <c r="C92" s="119"/>
      <c r="D92" s="119"/>
      <c r="E92" s="115">
        <f t="shared" si="9"/>
        <v>0</v>
      </c>
      <c r="F92" s="116" t="str">
        <f t="shared" si="10"/>
        <v/>
      </c>
      <c r="G92" s="119"/>
      <c r="H92" s="117"/>
      <c r="I92" s="117"/>
      <c r="J92" s="117"/>
      <c r="K92" s="117"/>
      <c r="L92" s="117"/>
      <c r="M92" s="117"/>
      <c r="N92" s="117"/>
      <c r="O92" s="117"/>
      <c r="P92" s="117"/>
    </row>
    <row r="93" s="95" customFormat="1" ht="15.75" customHeight="1" spans="1:16">
      <c r="A93" s="112">
        <v>2010907</v>
      </c>
      <c r="B93" s="113" t="s">
        <v>111</v>
      </c>
      <c r="C93" s="119"/>
      <c r="D93" s="119"/>
      <c r="E93" s="115">
        <f t="shared" si="9"/>
        <v>0</v>
      </c>
      <c r="F93" s="116" t="str">
        <f t="shared" si="10"/>
        <v/>
      </c>
      <c r="G93" s="119"/>
      <c r="H93" s="117"/>
      <c r="I93" s="117"/>
      <c r="J93" s="117"/>
      <c r="K93" s="117"/>
      <c r="L93" s="117"/>
      <c r="M93" s="117"/>
      <c r="N93" s="117"/>
      <c r="O93" s="117"/>
      <c r="P93" s="117"/>
    </row>
    <row r="94" s="95" customFormat="1" ht="15.75" customHeight="1" spans="1:16">
      <c r="A94" s="112">
        <v>2010908</v>
      </c>
      <c r="B94" s="113" t="s">
        <v>99</v>
      </c>
      <c r="C94" s="119"/>
      <c r="D94" s="119"/>
      <c r="E94" s="115">
        <f t="shared" si="9"/>
        <v>0</v>
      </c>
      <c r="F94" s="116" t="str">
        <f t="shared" si="10"/>
        <v/>
      </c>
      <c r="G94" s="119"/>
      <c r="H94" s="117"/>
      <c r="I94" s="117"/>
      <c r="J94" s="117"/>
      <c r="K94" s="117"/>
      <c r="L94" s="117"/>
      <c r="M94" s="117"/>
      <c r="N94" s="117"/>
      <c r="O94" s="117"/>
      <c r="P94" s="117"/>
    </row>
    <row r="95" s="95" customFormat="1" ht="15.75" customHeight="1" spans="1:16">
      <c r="A95" s="112">
        <v>2010909</v>
      </c>
      <c r="B95" s="113" t="s">
        <v>112</v>
      </c>
      <c r="C95" s="119"/>
      <c r="D95" s="119"/>
      <c r="E95" s="115">
        <f t="shared" si="9"/>
        <v>0</v>
      </c>
      <c r="F95" s="116" t="str">
        <f t="shared" si="10"/>
        <v/>
      </c>
      <c r="G95" s="119"/>
      <c r="H95" s="117"/>
      <c r="I95" s="117"/>
      <c r="J95" s="117"/>
      <c r="K95" s="117"/>
      <c r="L95" s="117"/>
      <c r="M95" s="117"/>
      <c r="N95" s="117"/>
      <c r="O95" s="117"/>
      <c r="P95" s="117"/>
    </row>
    <row r="96" s="95" customFormat="1" ht="15.75" customHeight="1" spans="1:16">
      <c r="A96" s="112">
        <v>2010910</v>
      </c>
      <c r="B96" s="113" t="s">
        <v>113</v>
      </c>
      <c r="C96" s="119"/>
      <c r="D96" s="119"/>
      <c r="E96" s="115">
        <f t="shared" si="9"/>
        <v>0</v>
      </c>
      <c r="F96" s="116" t="str">
        <f t="shared" si="10"/>
        <v/>
      </c>
      <c r="G96" s="119"/>
      <c r="H96" s="117"/>
      <c r="I96" s="117"/>
      <c r="J96" s="117"/>
      <c r="K96" s="117"/>
      <c r="L96" s="117"/>
      <c r="M96" s="117"/>
      <c r="N96" s="117"/>
      <c r="O96" s="117"/>
      <c r="P96" s="117"/>
    </row>
    <row r="97" s="95" customFormat="1" ht="15.75" customHeight="1" spans="1:16">
      <c r="A97" s="112">
        <v>2010911</v>
      </c>
      <c r="B97" s="113" t="s">
        <v>114</v>
      </c>
      <c r="C97" s="119"/>
      <c r="D97" s="119"/>
      <c r="E97" s="115">
        <f t="shared" si="9"/>
        <v>0</v>
      </c>
      <c r="F97" s="116" t="str">
        <f t="shared" si="10"/>
        <v/>
      </c>
      <c r="G97" s="119"/>
      <c r="H97" s="117"/>
      <c r="I97" s="117"/>
      <c r="J97" s="117"/>
      <c r="K97" s="117"/>
      <c r="L97" s="117"/>
      <c r="M97" s="117"/>
      <c r="N97" s="117"/>
      <c r="O97" s="117"/>
      <c r="P97" s="117"/>
    </row>
    <row r="98" s="95" customFormat="1" ht="15.75" customHeight="1" spans="1:16">
      <c r="A98" s="112">
        <v>2010912</v>
      </c>
      <c r="B98" s="113" t="s">
        <v>115</v>
      </c>
      <c r="C98" s="119"/>
      <c r="D98" s="119"/>
      <c r="E98" s="115">
        <f t="shared" si="9"/>
        <v>0</v>
      </c>
      <c r="F98" s="116" t="str">
        <f t="shared" si="10"/>
        <v/>
      </c>
      <c r="G98" s="119"/>
      <c r="H98" s="117"/>
      <c r="I98" s="117"/>
      <c r="J98" s="117"/>
      <c r="K98" s="117"/>
      <c r="L98" s="117"/>
      <c r="M98" s="117"/>
      <c r="N98" s="117"/>
      <c r="O98" s="117"/>
      <c r="P98" s="117"/>
    </row>
    <row r="99" s="95" customFormat="1" ht="15.75" customHeight="1" spans="1:16">
      <c r="A99" s="112">
        <v>2010950</v>
      </c>
      <c r="B99" s="113" t="s">
        <v>67</v>
      </c>
      <c r="C99" s="119"/>
      <c r="D99" s="119"/>
      <c r="E99" s="115">
        <f t="shared" si="9"/>
        <v>0</v>
      </c>
      <c r="F99" s="116" t="str">
        <f t="shared" si="10"/>
        <v/>
      </c>
      <c r="G99" s="119"/>
      <c r="H99" s="117"/>
      <c r="I99" s="117"/>
      <c r="J99" s="117"/>
      <c r="K99" s="117"/>
      <c r="L99" s="117"/>
      <c r="M99" s="117"/>
      <c r="N99" s="117"/>
      <c r="O99" s="117"/>
      <c r="P99" s="117"/>
    </row>
    <row r="100" s="95" customFormat="1" ht="15.75" customHeight="1" spans="1:16">
      <c r="A100" s="112">
        <v>2010999</v>
      </c>
      <c r="B100" s="113" t="s">
        <v>116</v>
      </c>
      <c r="C100" s="119"/>
      <c r="D100" s="119"/>
      <c r="E100" s="115">
        <f t="shared" si="9"/>
        <v>0</v>
      </c>
      <c r="F100" s="116" t="str">
        <f t="shared" si="10"/>
        <v/>
      </c>
      <c r="G100" s="119"/>
      <c r="H100" s="117"/>
      <c r="I100" s="117"/>
      <c r="J100" s="117"/>
      <c r="K100" s="117"/>
      <c r="L100" s="117"/>
      <c r="M100" s="117"/>
      <c r="N100" s="117"/>
      <c r="O100" s="117"/>
      <c r="P100" s="117"/>
    </row>
    <row r="101" s="95" customFormat="1" ht="15.75" customHeight="1" spans="1:16">
      <c r="A101" s="112">
        <v>20111</v>
      </c>
      <c r="B101" s="113" t="s">
        <v>117</v>
      </c>
      <c r="C101" s="114">
        <f t="shared" ref="C101:G101" si="14">SUM(C102,C103,C104,C105,C106,C107,C108,C109)</f>
        <v>832</v>
      </c>
      <c r="D101" s="114">
        <f t="shared" si="14"/>
        <v>887</v>
      </c>
      <c r="E101" s="115">
        <f t="shared" si="9"/>
        <v>55</v>
      </c>
      <c r="F101" s="116">
        <f t="shared" si="10"/>
        <v>0.0661057692307692</v>
      </c>
      <c r="G101" s="114">
        <f t="shared" si="14"/>
        <v>887</v>
      </c>
      <c r="H101" s="117"/>
      <c r="I101" s="117"/>
      <c r="J101" s="117"/>
      <c r="K101" s="117"/>
      <c r="L101" s="117"/>
      <c r="M101" s="117"/>
      <c r="N101" s="117"/>
      <c r="O101" s="117"/>
      <c r="P101" s="117"/>
    </row>
    <row r="102" s="95" customFormat="1" ht="15.75" customHeight="1" spans="1:16">
      <c r="A102" s="112">
        <v>2011101</v>
      </c>
      <c r="B102" s="113" t="s">
        <v>58</v>
      </c>
      <c r="C102" s="118">
        <v>637</v>
      </c>
      <c r="D102" s="118">
        <v>863</v>
      </c>
      <c r="E102" s="115">
        <f t="shared" si="9"/>
        <v>226</v>
      </c>
      <c r="F102" s="116">
        <f t="shared" si="10"/>
        <v>0.354788069073783</v>
      </c>
      <c r="G102" s="118">
        <v>863</v>
      </c>
      <c r="H102" s="117"/>
      <c r="I102" s="117"/>
      <c r="J102" s="117"/>
      <c r="K102" s="117"/>
      <c r="L102" s="117"/>
      <c r="M102" s="117"/>
      <c r="N102" s="117"/>
      <c r="O102" s="117"/>
      <c r="P102" s="117"/>
    </row>
    <row r="103" s="95" customFormat="1" ht="15.75" customHeight="1" spans="1:16">
      <c r="A103" s="112">
        <v>2011102</v>
      </c>
      <c r="B103" s="113" t="s">
        <v>59</v>
      </c>
      <c r="C103" s="119">
        <v>171</v>
      </c>
      <c r="D103" s="119"/>
      <c r="E103" s="115">
        <f t="shared" si="9"/>
        <v>-171</v>
      </c>
      <c r="F103" s="116">
        <f t="shared" si="10"/>
        <v>-1</v>
      </c>
      <c r="G103" s="119"/>
      <c r="H103" s="117"/>
      <c r="I103" s="117"/>
      <c r="J103" s="117"/>
      <c r="K103" s="117"/>
      <c r="L103" s="117"/>
      <c r="M103" s="117"/>
      <c r="N103" s="117"/>
      <c r="O103" s="117"/>
      <c r="P103" s="117"/>
    </row>
    <row r="104" s="95" customFormat="1" ht="15.75" customHeight="1" spans="1:16">
      <c r="A104" s="112">
        <v>2011103</v>
      </c>
      <c r="B104" s="113" t="s">
        <v>60</v>
      </c>
      <c r="C104" s="119"/>
      <c r="D104" s="119"/>
      <c r="E104" s="115">
        <f t="shared" si="9"/>
        <v>0</v>
      </c>
      <c r="F104" s="116" t="str">
        <f t="shared" si="10"/>
        <v/>
      </c>
      <c r="G104" s="119"/>
      <c r="H104" s="117"/>
      <c r="I104" s="117"/>
      <c r="J104" s="117"/>
      <c r="K104" s="117"/>
      <c r="L104" s="117"/>
      <c r="M104" s="117"/>
      <c r="N104" s="117"/>
      <c r="O104" s="117"/>
      <c r="P104" s="117"/>
    </row>
    <row r="105" s="95" customFormat="1" ht="15.75" customHeight="1" spans="1:16">
      <c r="A105" s="112">
        <v>2011104</v>
      </c>
      <c r="B105" s="113" t="s">
        <v>118</v>
      </c>
      <c r="C105" s="119"/>
      <c r="D105" s="119"/>
      <c r="E105" s="115">
        <f t="shared" si="9"/>
        <v>0</v>
      </c>
      <c r="F105" s="116" t="str">
        <f t="shared" si="10"/>
        <v/>
      </c>
      <c r="G105" s="119"/>
      <c r="H105" s="117"/>
      <c r="I105" s="117"/>
      <c r="J105" s="117"/>
      <c r="K105" s="117"/>
      <c r="L105" s="117"/>
      <c r="M105" s="117"/>
      <c r="N105" s="117"/>
      <c r="O105" s="117"/>
      <c r="P105" s="117"/>
    </row>
    <row r="106" s="95" customFormat="1" ht="15.75" customHeight="1" spans="1:16">
      <c r="A106" s="112">
        <v>2011105</v>
      </c>
      <c r="B106" s="113" t="s">
        <v>119</v>
      </c>
      <c r="C106" s="119"/>
      <c r="D106" s="119"/>
      <c r="E106" s="115">
        <f t="shared" si="9"/>
        <v>0</v>
      </c>
      <c r="F106" s="116" t="str">
        <f t="shared" si="10"/>
        <v/>
      </c>
      <c r="G106" s="119"/>
      <c r="H106" s="117"/>
      <c r="I106" s="117"/>
      <c r="J106" s="117"/>
      <c r="K106" s="117"/>
      <c r="L106" s="117"/>
      <c r="M106" s="117"/>
      <c r="N106" s="117"/>
      <c r="O106" s="117"/>
      <c r="P106" s="117"/>
    </row>
    <row r="107" s="95" customFormat="1" ht="15.75" customHeight="1" spans="1:16">
      <c r="A107" s="112">
        <v>2011106</v>
      </c>
      <c r="B107" s="113" t="s">
        <v>120</v>
      </c>
      <c r="C107" s="119">
        <v>24</v>
      </c>
      <c r="D107" s="119">
        <v>24</v>
      </c>
      <c r="E107" s="115">
        <f t="shared" si="9"/>
        <v>0</v>
      </c>
      <c r="F107" s="116">
        <f t="shared" si="10"/>
        <v>0</v>
      </c>
      <c r="G107" s="119">
        <v>24</v>
      </c>
      <c r="H107" s="117"/>
      <c r="I107" s="117"/>
      <c r="J107" s="117"/>
      <c r="K107" s="117"/>
      <c r="L107" s="117"/>
      <c r="M107" s="117"/>
      <c r="N107" s="117"/>
      <c r="O107" s="117"/>
      <c r="P107" s="117"/>
    </row>
    <row r="108" s="95" customFormat="1" ht="15.75" customHeight="1" spans="1:16">
      <c r="A108" s="112">
        <v>2011150</v>
      </c>
      <c r="B108" s="113" t="s">
        <v>67</v>
      </c>
      <c r="C108" s="119"/>
      <c r="D108" s="119"/>
      <c r="E108" s="115">
        <f t="shared" si="9"/>
        <v>0</v>
      </c>
      <c r="F108" s="116" t="str">
        <f t="shared" si="10"/>
        <v/>
      </c>
      <c r="G108" s="119"/>
      <c r="H108" s="117"/>
      <c r="I108" s="117"/>
      <c r="J108" s="117"/>
      <c r="K108" s="117"/>
      <c r="L108" s="117"/>
      <c r="M108" s="117"/>
      <c r="N108" s="117"/>
      <c r="O108" s="117"/>
      <c r="P108" s="117"/>
    </row>
    <row r="109" s="95" customFormat="1" ht="15.75" customHeight="1" spans="1:16">
      <c r="A109" s="112">
        <v>2011199</v>
      </c>
      <c r="B109" s="113" t="s">
        <v>121</v>
      </c>
      <c r="C109" s="119"/>
      <c r="D109" s="119"/>
      <c r="E109" s="115">
        <f t="shared" si="9"/>
        <v>0</v>
      </c>
      <c r="F109" s="116" t="str">
        <f t="shared" si="10"/>
        <v/>
      </c>
      <c r="G109" s="119"/>
      <c r="H109" s="117"/>
      <c r="I109" s="117"/>
      <c r="J109" s="117"/>
      <c r="K109" s="117"/>
      <c r="L109" s="117"/>
      <c r="M109" s="117"/>
      <c r="N109" s="117"/>
      <c r="O109" s="117"/>
      <c r="P109" s="117"/>
    </row>
    <row r="110" s="95" customFormat="1" ht="15.75" customHeight="1" spans="1:16">
      <c r="A110" s="112">
        <v>20113</v>
      </c>
      <c r="B110" s="113" t="s">
        <v>122</v>
      </c>
      <c r="C110" s="114">
        <f t="shared" ref="C110:G110" si="15">SUM(C111,C112,C113,C114,C115,C116,C117,C118,C119,C120)</f>
        <v>137</v>
      </c>
      <c r="D110" s="114">
        <f t="shared" si="15"/>
        <v>133</v>
      </c>
      <c r="E110" s="115">
        <f t="shared" si="9"/>
        <v>-4</v>
      </c>
      <c r="F110" s="116">
        <f t="shared" si="10"/>
        <v>-0.0291970802919708</v>
      </c>
      <c r="G110" s="114">
        <f t="shared" si="15"/>
        <v>133</v>
      </c>
      <c r="H110" s="117"/>
      <c r="I110" s="117"/>
      <c r="J110" s="117"/>
      <c r="K110" s="117"/>
      <c r="L110" s="117"/>
      <c r="M110" s="117"/>
      <c r="N110" s="117"/>
      <c r="O110" s="117"/>
      <c r="P110" s="117"/>
    </row>
    <row r="111" s="95" customFormat="1" ht="15.75" customHeight="1" spans="1:16">
      <c r="A111" s="112">
        <v>2011301</v>
      </c>
      <c r="B111" s="113" t="s">
        <v>58</v>
      </c>
      <c r="C111" s="118"/>
      <c r="D111" s="118"/>
      <c r="E111" s="115">
        <f t="shared" si="9"/>
        <v>0</v>
      </c>
      <c r="F111" s="116" t="str">
        <f t="shared" si="10"/>
        <v/>
      </c>
      <c r="G111" s="118"/>
      <c r="H111" s="117"/>
      <c r="I111" s="117"/>
      <c r="J111" s="117"/>
      <c r="K111" s="117"/>
      <c r="L111" s="117"/>
      <c r="M111" s="117"/>
      <c r="N111" s="117"/>
      <c r="O111" s="117"/>
      <c r="P111" s="117"/>
    </row>
    <row r="112" s="95" customFormat="1" ht="15.75" customHeight="1" spans="1:16">
      <c r="A112" s="112">
        <v>2011302</v>
      </c>
      <c r="B112" s="113" t="s">
        <v>59</v>
      </c>
      <c r="C112" s="119"/>
      <c r="D112" s="119"/>
      <c r="E112" s="115">
        <f t="shared" si="9"/>
        <v>0</v>
      </c>
      <c r="F112" s="116" t="str">
        <f t="shared" si="10"/>
        <v/>
      </c>
      <c r="G112" s="119"/>
      <c r="H112" s="117"/>
      <c r="I112" s="117"/>
      <c r="J112" s="117"/>
      <c r="K112" s="117"/>
      <c r="L112" s="117"/>
      <c r="M112" s="117"/>
      <c r="N112" s="117"/>
      <c r="O112" s="117"/>
      <c r="P112" s="117"/>
    </row>
    <row r="113" s="95" customFormat="1" ht="15.75" customHeight="1" spans="1:16">
      <c r="A113" s="112">
        <v>2011303</v>
      </c>
      <c r="B113" s="113" t="s">
        <v>60</v>
      </c>
      <c r="C113" s="119"/>
      <c r="D113" s="119"/>
      <c r="E113" s="115">
        <f t="shared" si="9"/>
        <v>0</v>
      </c>
      <c r="F113" s="116" t="str">
        <f t="shared" si="10"/>
        <v/>
      </c>
      <c r="G113" s="119"/>
      <c r="H113" s="117"/>
      <c r="I113" s="117"/>
      <c r="J113" s="117"/>
      <c r="K113" s="117"/>
      <c r="L113" s="117"/>
      <c r="M113" s="117"/>
      <c r="N113" s="117"/>
      <c r="O113" s="117"/>
      <c r="P113" s="117"/>
    </row>
    <row r="114" s="95" customFormat="1" ht="15.75" customHeight="1" spans="1:16">
      <c r="A114" s="112">
        <v>2011304</v>
      </c>
      <c r="B114" s="113" t="s">
        <v>123</v>
      </c>
      <c r="C114" s="119"/>
      <c r="D114" s="119"/>
      <c r="E114" s="115">
        <f t="shared" si="9"/>
        <v>0</v>
      </c>
      <c r="F114" s="116" t="str">
        <f t="shared" si="10"/>
        <v/>
      </c>
      <c r="G114" s="119"/>
      <c r="H114" s="117"/>
      <c r="I114" s="117"/>
      <c r="J114" s="117"/>
      <c r="K114" s="117"/>
      <c r="L114" s="117"/>
      <c r="M114" s="117"/>
      <c r="N114" s="117"/>
      <c r="O114" s="117"/>
      <c r="P114" s="117"/>
    </row>
    <row r="115" s="95" customFormat="1" ht="15.75" customHeight="1" spans="1:16">
      <c r="A115" s="112">
        <v>2011305</v>
      </c>
      <c r="B115" s="113" t="s">
        <v>124</v>
      </c>
      <c r="C115" s="119"/>
      <c r="D115" s="119"/>
      <c r="E115" s="115">
        <f t="shared" si="9"/>
        <v>0</v>
      </c>
      <c r="F115" s="116" t="str">
        <f t="shared" si="10"/>
        <v/>
      </c>
      <c r="G115" s="119"/>
      <c r="H115" s="117"/>
      <c r="I115" s="117"/>
      <c r="J115" s="117"/>
      <c r="K115" s="117"/>
      <c r="L115" s="117"/>
      <c r="M115" s="117"/>
      <c r="N115" s="117"/>
      <c r="O115" s="117"/>
      <c r="P115" s="117"/>
    </row>
    <row r="116" s="95" customFormat="1" ht="15.75" customHeight="1" spans="1:16">
      <c r="A116" s="112">
        <v>2011306</v>
      </c>
      <c r="B116" s="113" t="s">
        <v>125</v>
      </c>
      <c r="C116" s="119"/>
      <c r="D116" s="119"/>
      <c r="E116" s="115">
        <f t="shared" si="9"/>
        <v>0</v>
      </c>
      <c r="F116" s="116" t="str">
        <f t="shared" si="10"/>
        <v/>
      </c>
      <c r="G116" s="119"/>
      <c r="H116" s="117"/>
      <c r="I116" s="117"/>
      <c r="J116" s="117"/>
      <c r="K116" s="117"/>
      <c r="L116" s="117"/>
      <c r="M116" s="117"/>
      <c r="N116" s="117"/>
      <c r="O116" s="117"/>
      <c r="P116" s="117"/>
    </row>
    <row r="117" s="95" customFormat="1" ht="15.75" customHeight="1" spans="1:16">
      <c r="A117" s="112">
        <v>2011307</v>
      </c>
      <c r="B117" s="113" t="s">
        <v>126</v>
      </c>
      <c r="C117" s="119"/>
      <c r="D117" s="119"/>
      <c r="E117" s="115">
        <f t="shared" si="9"/>
        <v>0</v>
      </c>
      <c r="F117" s="116" t="str">
        <f t="shared" si="10"/>
        <v/>
      </c>
      <c r="G117" s="119"/>
      <c r="H117" s="117"/>
      <c r="I117" s="117"/>
      <c r="J117" s="117"/>
      <c r="K117" s="117"/>
      <c r="L117" s="117"/>
      <c r="M117" s="117"/>
      <c r="N117" s="117"/>
      <c r="O117" s="117"/>
      <c r="P117" s="117"/>
    </row>
    <row r="118" s="95" customFormat="1" ht="15.75" customHeight="1" spans="1:16">
      <c r="A118" s="112">
        <v>2011308</v>
      </c>
      <c r="B118" s="113" t="s">
        <v>127</v>
      </c>
      <c r="C118" s="119">
        <v>75</v>
      </c>
      <c r="D118" s="119">
        <v>75</v>
      </c>
      <c r="E118" s="115">
        <f t="shared" si="9"/>
        <v>0</v>
      </c>
      <c r="F118" s="116">
        <f t="shared" si="10"/>
        <v>0</v>
      </c>
      <c r="G118" s="119">
        <v>75</v>
      </c>
      <c r="H118" s="117"/>
      <c r="I118" s="117"/>
      <c r="J118" s="117"/>
      <c r="K118" s="117"/>
      <c r="L118" s="117"/>
      <c r="M118" s="117"/>
      <c r="N118" s="117"/>
      <c r="O118" s="117"/>
      <c r="P118" s="117"/>
    </row>
    <row r="119" s="95" customFormat="1" ht="15.75" customHeight="1" spans="1:16">
      <c r="A119" s="112">
        <v>2011350</v>
      </c>
      <c r="B119" s="113" t="s">
        <v>67</v>
      </c>
      <c r="C119" s="119">
        <v>62</v>
      </c>
      <c r="D119" s="119">
        <v>58</v>
      </c>
      <c r="E119" s="115">
        <f t="shared" si="9"/>
        <v>-4</v>
      </c>
      <c r="F119" s="116">
        <f t="shared" si="10"/>
        <v>-0.0645161290322581</v>
      </c>
      <c r="G119" s="119">
        <v>58</v>
      </c>
      <c r="H119" s="117"/>
      <c r="I119" s="117"/>
      <c r="J119" s="117"/>
      <c r="K119" s="117"/>
      <c r="L119" s="117"/>
      <c r="M119" s="117"/>
      <c r="N119" s="117"/>
      <c r="O119" s="117"/>
      <c r="P119" s="117"/>
    </row>
    <row r="120" s="95" customFormat="1" ht="15.75" customHeight="1" spans="1:16">
      <c r="A120" s="112">
        <v>2011399</v>
      </c>
      <c r="B120" s="113" t="s">
        <v>128</v>
      </c>
      <c r="C120" s="119"/>
      <c r="D120" s="119"/>
      <c r="E120" s="115">
        <f t="shared" si="9"/>
        <v>0</v>
      </c>
      <c r="F120" s="116" t="str">
        <f t="shared" si="10"/>
        <v/>
      </c>
      <c r="G120" s="119"/>
      <c r="H120" s="117"/>
      <c r="I120" s="117"/>
      <c r="J120" s="117"/>
      <c r="K120" s="117"/>
      <c r="L120" s="117"/>
      <c r="M120" s="117"/>
      <c r="N120" s="117"/>
      <c r="O120" s="117"/>
      <c r="P120" s="117"/>
    </row>
    <row r="121" s="95" customFormat="1" ht="15.75" customHeight="1" spans="1:16">
      <c r="A121" s="112">
        <v>20114</v>
      </c>
      <c r="B121" s="113" t="s">
        <v>129</v>
      </c>
      <c r="C121" s="114">
        <f t="shared" ref="C121:G121" si="16">SUM(C122,C123,C124,C125,C126,C127,C128,C129,C130,C131,C132)</f>
        <v>0</v>
      </c>
      <c r="D121" s="114">
        <f t="shared" si="16"/>
        <v>0</v>
      </c>
      <c r="E121" s="115">
        <f t="shared" si="9"/>
        <v>0</v>
      </c>
      <c r="F121" s="116" t="str">
        <f t="shared" si="10"/>
        <v/>
      </c>
      <c r="G121" s="114">
        <f t="shared" si="16"/>
        <v>0</v>
      </c>
      <c r="H121" s="117"/>
      <c r="I121" s="117"/>
      <c r="J121" s="117"/>
      <c r="K121" s="117"/>
      <c r="L121" s="117"/>
      <c r="M121" s="117"/>
      <c r="N121" s="117"/>
      <c r="O121" s="117"/>
      <c r="P121" s="117"/>
    </row>
    <row r="122" s="95" customFormat="1" ht="15.75" customHeight="1" spans="1:16">
      <c r="A122" s="112">
        <v>2011401</v>
      </c>
      <c r="B122" s="113" t="s">
        <v>58</v>
      </c>
      <c r="C122" s="118"/>
      <c r="D122" s="118"/>
      <c r="E122" s="115">
        <f t="shared" si="9"/>
        <v>0</v>
      </c>
      <c r="F122" s="116" t="str">
        <f t="shared" si="10"/>
        <v/>
      </c>
      <c r="G122" s="118"/>
      <c r="H122" s="117"/>
      <c r="I122" s="117"/>
      <c r="J122" s="117"/>
      <c r="K122" s="117"/>
      <c r="L122" s="117"/>
      <c r="M122" s="117"/>
      <c r="N122" s="117"/>
      <c r="O122" s="117"/>
      <c r="P122" s="117"/>
    </row>
    <row r="123" s="95" customFormat="1" ht="15.75" customHeight="1" spans="1:16">
      <c r="A123" s="112">
        <v>2011402</v>
      </c>
      <c r="B123" s="113" t="s">
        <v>59</v>
      </c>
      <c r="C123" s="119"/>
      <c r="D123" s="119"/>
      <c r="E123" s="115">
        <f t="shared" si="9"/>
        <v>0</v>
      </c>
      <c r="F123" s="116" t="str">
        <f t="shared" si="10"/>
        <v/>
      </c>
      <c r="G123" s="119"/>
      <c r="H123" s="117"/>
      <c r="I123" s="117"/>
      <c r="J123" s="117"/>
      <c r="K123" s="117"/>
      <c r="L123" s="117"/>
      <c r="M123" s="117"/>
      <c r="N123" s="117"/>
      <c r="O123" s="117"/>
      <c r="P123" s="117"/>
    </row>
    <row r="124" s="95" customFormat="1" ht="15.75" customHeight="1" spans="1:16">
      <c r="A124" s="112">
        <v>2011403</v>
      </c>
      <c r="B124" s="113" t="s">
        <v>60</v>
      </c>
      <c r="C124" s="119"/>
      <c r="D124" s="119"/>
      <c r="E124" s="115">
        <f t="shared" si="9"/>
        <v>0</v>
      </c>
      <c r="F124" s="116" t="str">
        <f t="shared" si="10"/>
        <v/>
      </c>
      <c r="G124" s="119"/>
      <c r="H124" s="117"/>
      <c r="I124" s="117"/>
      <c r="J124" s="117"/>
      <c r="K124" s="117"/>
      <c r="L124" s="117"/>
      <c r="M124" s="117"/>
      <c r="N124" s="117"/>
      <c r="O124" s="117"/>
      <c r="P124" s="117"/>
    </row>
    <row r="125" s="95" customFormat="1" ht="15.75" customHeight="1" spans="1:16">
      <c r="A125" s="112">
        <v>2011404</v>
      </c>
      <c r="B125" s="113" t="s">
        <v>130</v>
      </c>
      <c r="C125" s="119"/>
      <c r="D125" s="119"/>
      <c r="E125" s="115">
        <f t="shared" si="9"/>
        <v>0</v>
      </c>
      <c r="F125" s="116" t="str">
        <f t="shared" si="10"/>
        <v/>
      </c>
      <c r="G125" s="119"/>
      <c r="H125" s="117"/>
      <c r="I125" s="117"/>
      <c r="J125" s="117"/>
      <c r="K125" s="117"/>
      <c r="L125" s="117"/>
      <c r="M125" s="117"/>
      <c r="N125" s="117"/>
      <c r="O125" s="117"/>
      <c r="P125" s="117"/>
    </row>
    <row r="126" s="95" customFormat="1" ht="15.75" customHeight="1" spans="1:16">
      <c r="A126" s="112">
        <v>2011405</v>
      </c>
      <c r="B126" s="113" t="s">
        <v>131</v>
      </c>
      <c r="C126" s="119"/>
      <c r="D126" s="119"/>
      <c r="E126" s="115">
        <f t="shared" si="9"/>
        <v>0</v>
      </c>
      <c r="F126" s="116" t="str">
        <f t="shared" si="10"/>
        <v/>
      </c>
      <c r="G126" s="119"/>
      <c r="H126" s="117"/>
      <c r="I126" s="117"/>
      <c r="J126" s="117"/>
      <c r="K126" s="117"/>
      <c r="L126" s="117"/>
      <c r="M126" s="117"/>
      <c r="N126" s="117"/>
      <c r="O126" s="117"/>
      <c r="P126" s="117"/>
    </row>
    <row r="127" s="95" customFormat="1" ht="15.75" customHeight="1" spans="1:16">
      <c r="A127" s="112">
        <v>2011408</v>
      </c>
      <c r="B127" s="113" t="s">
        <v>132</v>
      </c>
      <c r="C127" s="119"/>
      <c r="D127" s="119"/>
      <c r="E127" s="115">
        <f t="shared" si="9"/>
        <v>0</v>
      </c>
      <c r="F127" s="116" t="str">
        <f t="shared" si="10"/>
        <v/>
      </c>
      <c r="G127" s="119"/>
      <c r="H127" s="117"/>
      <c r="I127" s="117"/>
      <c r="J127" s="117"/>
      <c r="K127" s="117"/>
      <c r="L127" s="117"/>
      <c r="M127" s="117"/>
      <c r="N127" s="117"/>
      <c r="O127" s="117"/>
      <c r="P127" s="117"/>
    </row>
    <row r="128" s="95" customFormat="1" ht="15.75" customHeight="1" spans="1:16">
      <c r="A128" s="112">
        <v>2011409</v>
      </c>
      <c r="B128" s="113" t="s">
        <v>133</v>
      </c>
      <c r="C128" s="119"/>
      <c r="D128" s="119"/>
      <c r="E128" s="115">
        <f t="shared" si="9"/>
        <v>0</v>
      </c>
      <c r="F128" s="116" t="str">
        <f t="shared" si="10"/>
        <v/>
      </c>
      <c r="G128" s="119"/>
      <c r="H128" s="117"/>
      <c r="I128" s="117"/>
      <c r="J128" s="117"/>
      <c r="K128" s="117"/>
      <c r="L128" s="117"/>
      <c r="M128" s="117"/>
      <c r="N128" s="117"/>
      <c r="O128" s="117"/>
      <c r="P128" s="117"/>
    </row>
    <row r="129" s="95" customFormat="1" ht="15.75" customHeight="1" spans="1:16">
      <c r="A129" s="112">
        <v>2011410</v>
      </c>
      <c r="B129" s="113" t="s">
        <v>134</v>
      </c>
      <c r="C129" s="119"/>
      <c r="D129" s="119"/>
      <c r="E129" s="115">
        <f t="shared" si="9"/>
        <v>0</v>
      </c>
      <c r="F129" s="116" t="str">
        <f t="shared" si="10"/>
        <v/>
      </c>
      <c r="G129" s="119"/>
      <c r="H129" s="117"/>
      <c r="I129" s="117"/>
      <c r="J129" s="117"/>
      <c r="K129" s="117"/>
      <c r="L129" s="117"/>
      <c r="M129" s="117"/>
      <c r="N129" s="117"/>
      <c r="O129" s="117"/>
      <c r="P129" s="117"/>
    </row>
    <row r="130" s="95" customFormat="1" ht="15.75" customHeight="1" spans="1:16">
      <c r="A130" s="112">
        <v>2011411</v>
      </c>
      <c r="B130" s="113" t="s">
        <v>135</v>
      </c>
      <c r="C130" s="119"/>
      <c r="D130" s="119"/>
      <c r="E130" s="115">
        <f t="shared" si="9"/>
        <v>0</v>
      </c>
      <c r="F130" s="116" t="str">
        <f t="shared" si="10"/>
        <v/>
      </c>
      <c r="G130" s="119"/>
      <c r="H130" s="117"/>
      <c r="I130" s="117"/>
      <c r="J130" s="117"/>
      <c r="K130" s="117"/>
      <c r="L130" s="117"/>
      <c r="M130" s="117"/>
      <c r="N130" s="117"/>
      <c r="O130" s="117"/>
      <c r="P130" s="117"/>
    </row>
    <row r="131" s="95" customFormat="1" ht="15.75" customHeight="1" spans="1:16">
      <c r="A131" s="112">
        <v>2011450</v>
      </c>
      <c r="B131" s="113" t="s">
        <v>67</v>
      </c>
      <c r="C131" s="119"/>
      <c r="D131" s="119"/>
      <c r="E131" s="115">
        <f t="shared" si="9"/>
        <v>0</v>
      </c>
      <c r="F131" s="116" t="str">
        <f t="shared" si="10"/>
        <v/>
      </c>
      <c r="G131" s="119"/>
      <c r="H131" s="117"/>
      <c r="I131" s="117"/>
      <c r="J131" s="117"/>
      <c r="K131" s="117"/>
      <c r="L131" s="117"/>
      <c r="M131" s="117"/>
      <c r="N131" s="117"/>
      <c r="O131" s="117"/>
      <c r="P131" s="117"/>
    </row>
    <row r="132" s="95" customFormat="1" ht="15.75" customHeight="1" spans="1:16">
      <c r="A132" s="112">
        <v>2011499</v>
      </c>
      <c r="B132" s="113" t="s">
        <v>136</v>
      </c>
      <c r="C132" s="119"/>
      <c r="D132" s="119"/>
      <c r="E132" s="115">
        <f t="shared" si="9"/>
        <v>0</v>
      </c>
      <c r="F132" s="116" t="str">
        <f t="shared" si="10"/>
        <v/>
      </c>
      <c r="G132" s="119"/>
      <c r="H132" s="117"/>
      <c r="I132" s="117"/>
      <c r="J132" s="117"/>
      <c r="K132" s="117"/>
      <c r="L132" s="117"/>
      <c r="M132" s="117"/>
      <c r="N132" s="117"/>
      <c r="O132" s="117"/>
      <c r="P132" s="117"/>
    </row>
    <row r="133" s="95" customFormat="1" ht="15.75" customHeight="1" spans="1:16">
      <c r="A133" s="112">
        <v>20123</v>
      </c>
      <c r="B133" s="113" t="s">
        <v>137</v>
      </c>
      <c r="C133" s="114">
        <f t="shared" ref="C133:G133" si="17">SUM(C134,C135,C136,C137,C138,C139)</f>
        <v>38</v>
      </c>
      <c r="D133" s="114">
        <f t="shared" si="17"/>
        <v>43</v>
      </c>
      <c r="E133" s="115">
        <f t="shared" ref="E133:E196" si="18">D133-C133</f>
        <v>5</v>
      </c>
      <c r="F133" s="116">
        <f t="shared" ref="F133:F196" si="19">IFERROR(E133/C133,"")</f>
        <v>0.131578947368421</v>
      </c>
      <c r="G133" s="114">
        <f t="shared" si="17"/>
        <v>43</v>
      </c>
      <c r="H133" s="117"/>
      <c r="I133" s="117"/>
      <c r="J133" s="117"/>
      <c r="K133" s="117"/>
      <c r="L133" s="117"/>
      <c r="M133" s="117"/>
      <c r="N133" s="117"/>
      <c r="O133" s="117"/>
      <c r="P133" s="117"/>
    </row>
    <row r="134" s="95" customFormat="1" ht="15.75" customHeight="1" spans="1:16">
      <c r="A134" s="112">
        <v>2012301</v>
      </c>
      <c r="B134" s="113" t="s">
        <v>58</v>
      </c>
      <c r="C134" s="118">
        <v>27</v>
      </c>
      <c r="D134" s="118">
        <v>33</v>
      </c>
      <c r="E134" s="115">
        <f t="shared" si="18"/>
        <v>6</v>
      </c>
      <c r="F134" s="116">
        <f t="shared" si="19"/>
        <v>0.222222222222222</v>
      </c>
      <c r="G134" s="118">
        <v>33</v>
      </c>
      <c r="H134" s="117"/>
      <c r="I134" s="117"/>
      <c r="J134" s="117"/>
      <c r="K134" s="117"/>
      <c r="L134" s="117"/>
      <c r="M134" s="117"/>
      <c r="N134" s="117"/>
      <c r="O134" s="117"/>
      <c r="P134" s="117"/>
    </row>
    <row r="135" s="95" customFormat="1" ht="15.75" customHeight="1" spans="1:16">
      <c r="A135" s="112">
        <v>2012302</v>
      </c>
      <c r="B135" s="113" t="s">
        <v>59</v>
      </c>
      <c r="C135" s="119">
        <v>9</v>
      </c>
      <c r="D135" s="119">
        <v>9</v>
      </c>
      <c r="E135" s="115">
        <f t="shared" si="18"/>
        <v>0</v>
      </c>
      <c r="F135" s="116">
        <f t="shared" si="19"/>
        <v>0</v>
      </c>
      <c r="G135" s="119">
        <v>9</v>
      </c>
      <c r="H135" s="117"/>
      <c r="I135" s="117"/>
      <c r="J135" s="117"/>
      <c r="K135" s="117"/>
      <c r="L135" s="117"/>
      <c r="M135" s="117"/>
      <c r="N135" s="117"/>
      <c r="O135" s="117"/>
      <c r="P135" s="117"/>
    </row>
    <row r="136" s="95" customFormat="1" ht="15.75" customHeight="1" spans="1:16">
      <c r="A136" s="112">
        <v>2012303</v>
      </c>
      <c r="B136" s="113" t="s">
        <v>60</v>
      </c>
      <c r="C136" s="119"/>
      <c r="D136" s="119"/>
      <c r="E136" s="115">
        <f t="shared" si="18"/>
        <v>0</v>
      </c>
      <c r="F136" s="116" t="str">
        <f t="shared" si="19"/>
        <v/>
      </c>
      <c r="G136" s="119"/>
      <c r="H136" s="117"/>
      <c r="I136" s="117"/>
      <c r="J136" s="117"/>
      <c r="K136" s="117"/>
      <c r="L136" s="117"/>
      <c r="M136" s="117"/>
      <c r="N136" s="117"/>
      <c r="O136" s="117"/>
      <c r="P136" s="117"/>
    </row>
    <row r="137" s="95" customFormat="1" ht="15.75" customHeight="1" spans="1:16">
      <c r="A137" s="112">
        <v>2012304</v>
      </c>
      <c r="B137" s="113" t="s">
        <v>138</v>
      </c>
      <c r="C137" s="119"/>
      <c r="D137" s="119"/>
      <c r="E137" s="115">
        <f t="shared" si="18"/>
        <v>0</v>
      </c>
      <c r="F137" s="116" t="str">
        <f t="shared" si="19"/>
        <v/>
      </c>
      <c r="G137" s="119"/>
      <c r="H137" s="117"/>
      <c r="I137" s="117"/>
      <c r="J137" s="117"/>
      <c r="K137" s="117"/>
      <c r="L137" s="117"/>
      <c r="M137" s="117"/>
      <c r="N137" s="117"/>
      <c r="O137" s="117"/>
      <c r="P137" s="117"/>
    </row>
    <row r="138" s="95" customFormat="1" ht="15.75" customHeight="1" spans="1:16">
      <c r="A138" s="112">
        <v>2012350</v>
      </c>
      <c r="B138" s="113" t="s">
        <v>67</v>
      </c>
      <c r="C138" s="119"/>
      <c r="D138" s="119"/>
      <c r="E138" s="115">
        <f t="shared" si="18"/>
        <v>0</v>
      </c>
      <c r="F138" s="116" t="str">
        <f t="shared" si="19"/>
        <v/>
      </c>
      <c r="G138" s="119"/>
      <c r="H138" s="117"/>
      <c r="I138" s="117"/>
      <c r="J138" s="117"/>
      <c r="K138" s="117"/>
      <c r="L138" s="117"/>
      <c r="M138" s="117"/>
      <c r="N138" s="117"/>
      <c r="O138" s="117"/>
      <c r="P138" s="117"/>
    </row>
    <row r="139" s="95" customFormat="1" ht="15.75" customHeight="1" spans="1:16">
      <c r="A139" s="112">
        <v>2012399</v>
      </c>
      <c r="B139" s="113" t="s">
        <v>139</v>
      </c>
      <c r="C139" s="119">
        <v>2</v>
      </c>
      <c r="D139" s="119">
        <v>1</v>
      </c>
      <c r="E139" s="115">
        <f t="shared" si="18"/>
        <v>-1</v>
      </c>
      <c r="F139" s="116">
        <f t="shared" si="19"/>
        <v>-0.5</v>
      </c>
      <c r="G139" s="119">
        <v>1</v>
      </c>
      <c r="H139" s="117"/>
      <c r="I139" s="117"/>
      <c r="J139" s="117"/>
      <c r="K139" s="117"/>
      <c r="L139" s="117"/>
      <c r="M139" s="117"/>
      <c r="N139" s="117"/>
      <c r="O139" s="117"/>
      <c r="P139" s="117"/>
    </row>
    <row r="140" s="95" customFormat="1" ht="15.75" customHeight="1" spans="1:16">
      <c r="A140" s="112">
        <v>20125</v>
      </c>
      <c r="B140" s="113" t="s">
        <v>140</v>
      </c>
      <c r="C140" s="114">
        <f t="shared" ref="C140:G140" si="20">SUM(C141,C142,C143,C144,C145,C146,C147)</f>
        <v>0</v>
      </c>
      <c r="D140" s="114">
        <f t="shared" si="20"/>
        <v>0</v>
      </c>
      <c r="E140" s="115">
        <f t="shared" si="18"/>
        <v>0</v>
      </c>
      <c r="F140" s="116" t="str">
        <f t="shared" si="19"/>
        <v/>
      </c>
      <c r="G140" s="114">
        <f t="shared" si="20"/>
        <v>0</v>
      </c>
      <c r="H140" s="117"/>
      <c r="I140" s="117"/>
      <c r="J140" s="117"/>
      <c r="K140" s="117"/>
      <c r="L140" s="117"/>
      <c r="M140" s="117"/>
      <c r="N140" s="117"/>
      <c r="O140" s="117"/>
      <c r="P140" s="117"/>
    </row>
    <row r="141" s="95" customFormat="1" ht="15.75" customHeight="1" spans="1:16">
      <c r="A141" s="112">
        <v>2012501</v>
      </c>
      <c r="B141" s="113" t="s">
        <v>58</v>
      </c>
      <c r="C141" s="118"/>
      <c r="D141" s="118"/>
      <c r="E141" s="115">
        <f t="shared" si="18"/>
        <v>0</v>
      </c>
      <c r="F141" s="116" t="str">
        <f t="shared" si="19"/>
        <v/>
      </c>
      <c r="G141" s="118"/>
      <c r="H141" s="117"/>
      <c r="I141" s="117"/>
      <c r="J141" s="117"/>
      <c r="K141" s="117"/>
      <c r="L141" s="117"/>
      <c r="M141" s="117"/>
      <c r="N141" s="117"/>
      <c r="O141" s="117"/>
      <c r="P141" s="117"/>
    </row>
    <row r="142" s="95" customFormat="1" ht="15.75" customHeight="1" spans="1:16">
      <c r="A142" s="112">
        <v>2012502</v>
      </c>
      <c r="B142" s="113" t="s">
        <v>59</v>
      </c>
      <c r="C142" s="119"/>
      <c r="D142" s="119"/>
      <c r="E142" s="115">
        <f t="shared" si="18"/>
        <v>0</v>
      </c>
      <c r="F142" s="116" t="str">
        <f t="shared" si="19"/>
        <v/>
      </c>
      <c r="G142" s="119"/>
      <c r="H142" s="117"/>
      <c r="I142" s="117"/>
      <c r="J142" s="117"/>
      <c r="K142" s="117"/>
      <c r="L142" s="117"/>
      <c r="M142" s="117"/>
      <c r="N142" s="117"/>
      <c r="O142" s="117"/>
      <c r="P142" s="117"/>
    </row>
    <row r="143" s="95" customFormat="1" ht="15.75" customHeight="1" spans="1:16">
      <c r="A143" s="112">
        <v>2012503</v>
      </c>
      <c r="B143" s="113" t="s">
        <v>60</v>
      </c>
      <c r="C143" s="119"/>
      <c r="D143" s="119"/>
      <c r="E143" s="115">
        <f t="shared" si="18"/>
        <v>0</v>
      </c>
      <c r="F143" s="116" t="str">
        <f t="shared" si="19"/>
        <v/>
      </c>
      <c r="G143" s="119"/>
      <c r="H143" s="117"/>
      <c r="I143" s="117"/>
      <c r="J143" s="117"/>
      <c r="K143" s="117"/>
      <c r="L143" s="117"/>
      <c r="M143" s="117"/>
      <c r="N143" s="117"/>
      <c r="O143" s="117"/>
      <c r="P143" s="117"/>
    </row>
    <row r="144" s="95" customFormat="1" ht="15.75" customHeight="1" spans="1:16">
      <c r="A144" s="112">
        <v>2012504</v>
      </c>
      <c r="B144" s="113" t="s">
        <v>141</v>
      </c>
      <c r="C144" s="119"/>
      <c r="D144" s="119"/>
      <c r="E144" s="115">
        <f t="shared" si="18"/>
        <v>0</v>
      </c>
      <c r="F144" s="116" t="str">
        <f t="shared" si="19"/>
        <v/>
      </c>
      <c r="G144" s="119"/>
      <c r="H144" s="117"/>
      <c r="I144" s="117"/>
      <c r="J144" s="117"/>
      <c r="K144" s="117"/>
      <c r="L144" s="117"/>
      <c r="M144" s="117"/>
      <c r="N144" s="117"/>
      <c r="O144" s="117"/>
      <c r="P144" s="117"/>
    </row>
    <row r="145" s="95" customFormat="1" ht="15.75" customHeight="1" spans="1:16">
      <c r="A145" s="112">
        <v>2012505</v>
      </c>
      <c r="B145" s="113" t="s">
        <v>142</v>
      </c>
      <c r="C145" s="119"/>
      <c r="D145" s="119"/>
      <c r="E145" s="115">
        <f t="shared" si="18"/>
        <v>0</v>
      </c>
      <c r="F145" s="116" t="str">
        <f t="shared" si="19"/>
        <v/>
      </c>
      <c r="G145" s="119"/>
      <c r="H145" s="117"/>
      <c r="I145" s="117"/>
      <c r="J145" s="117"/>
      <c r="K145" s="117"/>
      <c r="L145" s="117"/>
      <c r="M145" s="117"/>
      <c r="N145" s="117"/>
      <c r="O145" s="117"/>
      <c r="P145" s="117"/>
    </row>
    <row r="146" s="95" customFormat="1" ht="15.75" customHeight="1" spans="1:16">
      <c r="A146" s="112">
        <v>2012550</v>
      </c>
      <c r="B146" s="113" t="s">
        <v>67</v>
      </c>
      <c r="C146" s="119"/>
      <c r="D146" s="119"/>
      <c r="E146" s="115">
        <f t="shared" si="18"/>
        <v>0</v>
      </c>
      <c r="F146" s="116" t="str">
        <f t="shared" si="19"/>
        <v/>
      </c>
      <c r="G146" s="119"/>
      <c r="H146" s="117"/>
      <c r="I146" s="117"/>
      <c r="J146" s="117"/>
      <c r="K146" s="117"/>
      <c r="L146" s="117"/>
      <c r="M146" s="117"/>
      <c r="N146" s="117"/>
      <c r="O146" s="117"/>
      <c r="P146" s="117"/>
    </row>
    <row r="147" s="95" customFormat="1" ht="15.75" customHeight="1" spans="1:16">
      <c r="A147" s="112">
        <v>2012599</v>
      </c>
      <c r="B147" s="113" t="s">
        <v>143</v>
      </c>
      <c r="C147" s="119"/>
      <c r="D147" s="119"/>
      <c r="E147" s="115">
        <f t="shared" si="18"/>
        <v>0</v>
      </c>
      <c r="F147" s="116" t="str">
        <f t="shared" si="19"/>
        <v/>
      </c>
      <c r="G147" s="119"/>
      <c r="H147" s="117"/>
      <c r="I147" s="117"/>
      <c r="J147" s="117"/>
      <c r="K147" s="117"/>
      <c r="L147" s="117"/>
      <c r="M147" s="117"/>
      <c r="N147" s="117"/>
      <c r="O147" s="117"/>
      <c r="P147" s="117"/>
    </row>
    <row r="148" s="95" customFormat="1" ht="15.75" customHeight="1" spans="1:16">
      <c r="A148" s="112">
        <v>20126</v>
      </c>
      <c r="B148" s="113" t="s">
        <v>144</v>
      </c>
      <c r="C148" s="114">
        <f t="shared" ref="C148:G148" si="21">SUM(C149,C150,C151,C152,C153)</f>
        <v>70</v>
      </c>
      <c r="D148" s="114">
        <f t="shared" si="21"/>
        <v>107</v>
      </c>
      <c r="E148" s="115">
        <f t="shared" si="18"/>
        <v>37</v>
      </c>
      <c r="F148" s="116">
        <f t="shared" si="19"/>
        <v>0.528571428571429</v>
      </c>
      <c r="G148" s="114">
        <f t="shared" si="21"/>
        <v>107</v>
      </c>
      <c r="H148" s="117"/>
      <c r="I148" s="117"/>
      <c r="J148" s="117"/>
      <c r="K148" s="117"/>
      <c r="L148" s="117"/>
      <c r="M148" s="117"/>
      <c r="N148" s="117"/>
      <c r="O148" s="117"/>
      <c r="P148" s="117"/>
    </row>
    <row r="149" s="95" customFormat="1" ht="15.75" customHeight="1" spans="1:16">
      <c r="A149" s="112">
        <v>2012601</v>
      </c>
      <c r="B149" s="113" t="s">
        <v>58</v>
      </c>
      <c r="C149" s="118"/>
      <c r="D149" s="118"/>
      <c r="E149" s="115">
        <f t="shared" si="18"/>
        <v>0</v>
      </c>
      <c r="F149" s="116" t="str">
        <f t="shared" si="19"/>
        <v/>
      </c>
      <c r="G149" s="118"/>
      <c r="H149" s="117"/>
      <c r="I149" s="117"/>
      <c r="J149" s="117"/>
      <c r="K149" s="117"/>
      <c r="L149" s="117"/>
      <c r="M149" s="117"/>
      <c r="N149" s="117"/>
      <c r="O149" s="117"/>
      <c r="P149" s="117"/>
    </row>
    <row r="150" s="95" customFormat="1" ht="15.75" customHeight="1" spans="1:16">
      <c r="A150" s="112">
        <v>2012602</v>
      </c>
      <c r="B150" s="113" t="s">
        <v>59</v>
      </c>
      <c r="C150" s="119"/>
      <c r="D150" s="119"/>
      <c r="E150" s="115">
        <f t="shared" si="18"/>
        <v>0</v>
      </c>
      <c r="F150" s="116" t="str">
        <f t="shared" si="19"/>
        <v/>
      </c>
      <c r="G150" s="119"/>
      <c r="H150" s="117"/>
      <c r="I150" s="117"/>
      <c r="J150" s="117"/>
      <c r="K150" s="117"/>
      <c r="L150" s="117"/>
      <c r="M150" s="117"/>
      <c r="N150" s="117"/>
      <c r="O150" s="117"/>
      <c r="P150" s="117"/>
    </row>
    <row r="151" s="95" customFormat="1" ht="15.75" customHeight="1" spans="1:16">
      <c r="A151" s="112">
        <v>2012603</v>
      </c>
      <c r="B151" s="113" t="s">
        <v>60</v>
      </c>
      <c r="C151" s="119"/>
      <c r="D151" s="119"/>
      <c r="E151" s="115">
        <f t="shared" si="18"/>
        <v>0</v>
      </c>
      <c r="F151" s="116" t="str">
        <f t="shared" si="19"/>
        <v/>
      </c>
      <c r="G151" s="119"/>
      <c r="H151" s="117"/>
      <c r="I151" s="117"/>
      <c r="J151" s="117"/>
      <c r="K151" s="117"/>
      <c r="L151" s="117"/>
      <c r="M151" s="117"/>
      <c r="N151" s="117"/>
      <c r="O151" s="117"/>
      <c r="P151" s="117"/>
    </row>
    <row r="152" s="95" customFormat="1" ht="15.75" customHeight="1" spans="1:16">
      <c r="A152" s="112">
        <v>2012604</v>
      </c>
      <c r="B152" s="113" t="s">
        <v>145</v>
      </c>
      <c r="C152" s="119">
        <v>70</v>
      </c>
      <c r="D152" s="119">
        <v>107</v>
      </c>
      <c r="E152" s="115">
        <f t="shared" si="18"/>
        <v>37</v>
      </c>
      <c r="F152" s="116">
        <f t="shared" si="19"/>
        <v>0.528571428571429</v>
      </c>
      <c r="G152" s="119">
        <v>107</v>
      </c>
      <c r="H152" s="117"/>
      <c r="I152" s="117"/>
      <c r="J152" s="117"/>
      <c r="K152" s="117"/>
      <c r="L152" s="117"/>
      <c r="M152" s="117"/>
      <c r="N152" s="117"/>
      <c r="O152" s="117"/>
      <c r="P152" s="117"/>
    </row>
    <row r="153" s="95" customFormat="1" ht="15.75" customHeight="1" spans="1:16">
      <c r="A153" s="112">
        <v>2012699</v>
      </c>
      <c r="B153" s="113" t="s">
        <v>146</v>
      </c>
      <c r="C153" s="119"/>
      <c r="D153" s="119"/>
      <c r="E153" s="115">
        <f t="shared" si="18"/>
        <v>0</v>
      </c>
      <c r="F153" s="116" t="str">
        <f t="shared" si="19"/>
        <v/>
      </c>
      <c r="G153" s="119"/>
      <c r="H153" s="117"/>
      <c r="I153" s="117"/>
      <c r="J153" s="117"/>
      <c r="K153" s="117"/>
      <c r="L153" s="117"/>
      <c r="M153" s="117"/>
      <c r="N153" s="117"/>
      <c r="O153" s="117"/>
      <c r="P153" s="117"/>
    </row>
    <row r="154" s="95" customFormat="1" ht="15.75" customHeight="1" spans="1:16">
      <c r="A154" s="112">
        <v>20128</v>
      </c>
      <c r="B154" s="113" t="s">
        <v>147</v>
      </c>
      <c r="C154" s="114">
        <f t="shared" ref="C154:G154" si="22">SUM(C155,C156,C157,C158,C159,C160)</f>
        <v>73</v>
      </c>
      <c r="D154" s="114">
        <f t="shared" si="22"/>
        <v>74</v>
      </c>
      <c r="E154" s="115">
        <f t="shared" si="18"/>
        <v>1</v>
      </c>
      <c r="F154" s="116">
        <f t="shared" si="19"/>
        <v>0.0136986301369863</v>
      </c>
      <c r="G154" s="114">
        <f t="shared" si="22"/>
        <v>74</v>
      </c>
      <c r="H154" s="117"/>
      <c r="I154" s="117"/>
      <c r="J154" s="117"/>
      <c r="K154" s="117"/>
      <c r="L154" s="117"/>
      <c r="M154" s="117"/>
      <c r="N154" s="117"/>
      <c r="O154" s="117"/>
      <c r="P154" s="117"/>
    </row>
    <row r="155" s="95" customFormat="1" ht="15.75" customHeight="1" spans="1:16">
      <c r="A155" s="112">
        <v>2012801</v>
      </c>
      <c r="B155" s="113" t="s">
        <v>58</v>
      </c>
      <c r="C155" s="118">
        <v>69</v>
      </c>
      <c r="D155" s="118">
        <v>70</v>
      </c>
      <c r="E155" s="115">
        <f t="shared" si="18"/>
        <v>1</v>
      </c>
      <c r="F155" s="116">
        <f t="shared" si="19"/>
        <v>0.0144927536231884</v>
      </c>
      <c r="G155" s="118">
        <v>70</v>
      </c>
      <c r="H155" s="117"/>
      <c r="I155" s="117"/>
      <c r="J155" s="117"/>
      <c r="K155" s="117"/>
      <c r="L155" s="117"/>
      <c r="M155" s="117"/>
      <c r="N155" s="117"/>
      <c r="O155" s="117"/>
      <c r="P155" s="117"/>
    </row>
    <row r="156" s="95" customFormat="1" ht="15.75" customHeight="1" spans="1:16">
      <c r="A156" s="112">
        <v>2012802</v>
      </c>
      <c r="B156" s="113" t="s">
        <v>59</v>
      </c>
      <c r="C156" s="119">
        <v>4</v>
      </c>
      <c r="D156" s="119">
        <v>4</v>
      </c>
      <c r="E156" s="115">
        <f t="shared" si="18"/>
        <v>0</v>
      </c>
      <c r="F156" s="116">
        <f t="shared" si="19"/>
        <v>0</v>
      </c>
      <c r="G156" s="119">
        <v>4</v>
      </c>
      <c r="H156" s="117"/>
      <c r="I156" s="117"/>
      <c r="J156" s="117"/>
      <c r="K156" s="117"/>
      <c r="L156" s="117"/>
      <c r="M156" s="117"/>
      <c r="N156" s="117"/>
      <c r="O156" s="117"/>
      <c r="P156" s="117"/>
    </row>
    <row r="157" s="95" customFormat="1" ht="15.75" customHeight="1" spans="1:16">
      <c r="A157" s="112">
        <v>2012803</v>
      </c>
      <c r="B157" s="113" t="s">
        <v>60</v>
      </c>
      <c r="C157" s="119"/>
      <c r="D157" s="119"/>
      <c r="E157" s="115">
        <f t="shared" si="18"/>
        <v>0</v>
      </c>
      <c r="F157" s="116" t="str">
        <f t="shared" si="19"/>
        <v/>
      </c>
      <c r="G157" s="119"/>
      <c r="H157" s="117"/>
      <c r="I157" s="117"/>
      <c r="J157" s="117"/>
      <c r="K157" s="117"/>
      <c r="L157" s="117"/>
      <c r="M157" s="117"/>
      <c r="N157" s="117"/>
      <c r="O157" s="117"/>
      <c r="P157" s="117"/>
    </row>
    <row r="158" s="95" customFormat="1" ht="15.75" customHeight="1" spans="1:16">
      <c r="A158" s="112">
        <v>2012804</v>
      </c>
      <c r="B158" s="113" t="s">
        <v>72</v>
      </c>
      <c r="C158" s="119"/>
      <c r="D158" s="119"/>
      <c r="E158" s="115">
        <f t="shared" si="18"/>
        <v>0</v>
      </c>
      <c r="F158" s="116" t="str">
        <f t="shared" si="19"/>
        <v/>
      </c>
      <c r="G158" s="119"/>
      <c r="H158" s="117"/>
      <c r="I158" s="117"/>
      <c r="J158" s="117"/>
      <c r="K158" s="117"/>
      <c r="L158" s="117"/>
      <c r="M158" s="117"/>
      <c r="N158" s="117"/>
      <c r="O158" s="117"/>
      <c r="P158" s="117"/>
    </row>
    <row r="159" s="95" customFormat="1" ht="15.75" customHeight="1" spans="1:16">
      <c r="A159" s="112">
        <v>2012850</v>
      </c>
      <c r="B159" s="113" t="s">
        <v>67</v>
      </c>
      <c r="C159" s="119"/>
      <c r="D159" s="119"/>
      <c r="E159" s="115">
        <f t="shared" si="18"/>
        <v>0</v>
      </c>
      <c r="F159" s="116" t="str">
        <f t="shared" si="19"/>
        <v/>
      </c>
      <c r="G159" s="119"/>
      <c r="H159" s="117"/>
      <c r="I159" s="117"/>
      <c r="J159" s="117"/>
      <c r="K159" s="117"/>
      <c r="L159" s="117"/>
      <c r="M159" s="117"/>
      <c r="N159" s="117"/>
      <c r="O159" s="117"/>
      <c r="P159" s="117"/>
    </row>
    <row r="160" s="95" customFormat="1" ht="15.75" customHeight="1" spans="1:16">
      <c r="A160" s="112">
        <v>2012899</v>
      </c>
      <c r="B160" s="113" t="s">
        <v>148</v>
      </c>
      <c r="C160" s="119"/>
      <c r="D160" s="119"/>
      <c r="E160" s="115">
        <f t="shared" si="18"/>
        <v>0</v>
      </c>
      <c r="F160" s="116" t="str">
        <f t="shared" si="19"/>
        <v/>
      </c>
      <c r="G160" s="119"/>
      <c r="H160" s="117"/>
      <c r="I160" s="117"/>
      <c r="J160" s="117"/>
      <c r="K160" s="117"/>
      <c r="L160" s="117"/>
      <c r="M160" s="117"/>
      <c r="N160" s="117"/>
      <c r="O160" s="117"/>
      <c r="P160" s="117"/>
    </row>
    <row r="161" s="95" customFormat="1" ht="15.75" customHeight="1" spans="1:16">
      <c r="A161" s="112">
        <v>20129</v>
      </c>
      <c r="B161" s="113" t="s">
        <v>149</v>
      </c>
      <c r="C161" s="114">
        <f t="shared" ref="C161:G161" si="23">SUM(C162,C163,C164,C165,C166,C167)</f>
        <v>161</v>
      </c>
      <c r="D161" s="114">
        <f t="shared" si="23"/>
        <v>227</v>
      </c>
      <c r="E161" s="115">
        <f t="shared" si="18"/>
        <v>66</v>
      </c>
      <c r="F161" s="116">
        <f t="shared" si="19"/>
        <v>0.409937888198758</v>
      </c>
      <c r="G161" s="114">
        <f t="shared" si="23"/>
        <v>227</v>
      </c>
      <c r="H161" s="117"/>
      <c r="I161" s="117"/>
      <c r="J161" s="117"/>
      <c r="K161" s="117"/>
      <c r="L161" s="117"/>
      <c r="M161" s="117"/>
      <c r="N161" s="117"/>
      <c r="O161" s="117"/>
      <c r="P161" s="117"/>
    </row>
    <row r="162" s="95" customFormat="1" ht="15.75" customHeight="1" spans="1:16">
      <c r="A162" s="112">
        <v>2012901</v>
      </c>
      <c r="B162" s="113" t="s">
        <v>58</v>
      </c>
      <c r="C162" s="118">
        <v>136</v>
      </c>
      <c r="D162" s="118">
        <v>187</v>
      </c>
      <c r="E162" s="115">
        <f t="shared" si="18"/>
        <v>51</v>
      </c>
      <c r="F162" s="116">
        <f t="shared" si="19"/>
        <v>0.375</v>
      </c>
      <c r="G162" s="118">
        <v>187</v>
      </c>
      <c r="H162" s="117"/>
      <c r="I162" s="117"/>
      <c r="J162" s="117"/>
      <c r="K162" s="117"/>
      <c r="L162" s="117"/>
      <c r="M162" s="117"/>
      <c r="N162" s="117"/>
      <c r="O162" s="117"/>
      <c r="P162" s="117"/>
    </row>
    <row r="163" s="95" customFormat="1" ht="15.75" customHeight="1" spans="1:16">
      <c r="A163" s="112">
        <v>2012902</v>
      </c>
      <c r="B163" s="113" t="s">
        <v>59</v>
      </c>
      <c r="C163" s="119">
        <v>23</v>
      </c>
      <c r="D163" s="119">
        <v>38</v>
      </c>
      <c r="E163" s="115">
        <f t="shared" si="18"/>
        <v>15</v>
      </c>
      <c r="F163" s="116">
        <f t="shared" si="19"/>
        <v>0.652173913043478</v>
      </c>
      <c r="G163" s="119">
        <v>38</v>
      </c>
      <c r="H163" s="117"/>
      <c r="I163" s="117"/>
      <c r="J163" s="117"/>
      <c r="K163" s="117"/>
      <c r="L163" s="117"/>
      <c r="M163" s="117"/>
      <c r="N163" s="117"/>
      <c r="O163" s="117"/>
      <c r="P163" s="117"/>
    </row>
    <row r="164" s="95" customFormat="1" ht="15.75" customHeight="1" spans="1:16">
      <c r="A164" s="112">
        <v>2012903</v>
      </c>
      <c r="B164" s="113" t="s">
        <v>60</v>
      </c>
      <c r="C164" s="119"/>
      <c r="D164" s="119"/>
      <c r="E164" s="115">
        <f t="shared" si="18"/>
        <v>0</v>
      </c>
      <c r="F164" s="116" t="str">
        <f t="shared" si="19"/>
        <v/>
      </c>
      <c r="G164" s="119"/>
      <c r="H164" s="117"/>
      <c r="I164" s="117"/>
      <c r="J164" s="117"/>
      <c r="K164" s="117"/>
      <c r="L164" s="117"/>
      <c r="M164" s="117"/>
      <c r="N164" s="117"/>
      <c r="O164" s="117"/>
      <c r="P164" s="117"/>
    </row>
    <row r="165" s="95" customFormat="1" ht="15.75" customHeight="1" spans="1:16">
      <c r="A165" s="112">
        <v>2012906</v>
      </c>
      <c r="B165" s="113" t="s">
        <v>150</v>
      </c>
      <c r="C165" s="119"/>
      <c r="D165" s="119"/>
      <c r="E165" s="115">
        <f t="shared" si="18"/>
        <v>0</v>
      </c>
      <c r="F165" s="116" t="str">
        <f t="shared" si="19"/>
        <v/>
      </c>
      <c r="G165" s="119"/>
      <c r="H165" s="117"/>
      <c r="I165" s="117"/>
      <c r="J165" s="117"/>
      <c r="K165" s="117"/>
      <c r="L165" s="117"/>
      <c r="M165" s="117"/>
      <c r="N165" s="117"/>
      <c r="O165" s="117"/>
      <c r="P165" s="117"/>
    </row>
    <row r="166" s="95" customFormat="1" ht="15.75" customHeight="1" spans="1:16">
      <c r="A166" s="112">
        <v>2012950</v>
      </c>
      <c r="B166" s="113" t="s">
        <v>67</v>
      </c>
      <c r="C166" s="119">
        <v>2</v>
      </c>
      <c r="D166" s="119">
        <v>2</v>
      </c>
      <c r="E166" s="115">
        <f t="shared" si="18"/>
        <v>0</v>
      </c>
      <c r="F166" s="116">
        <f t="shared" si="19"/>
        <v>0</v>
      </c>
      <c r="G166" s="119">
        <v>2</v>
      </c>
      <c r="H166" s="117"/>
      <c r="I166" s="117"/>
      <c r="J166" s="117"/>
      <c r="K166" s="117"/>
      <c r="L166" s="117"/>
      <c r="M166" s="117"/>
      <c r="N166" s="117"/>
      <c r="O166" s="117"/>
      <c r="P166" s="117"/>
    </row>
    <row r="167" s="95" customFormat="1" ht="15.75" customHeight="1" spans="1:16">
      <c r="A167" s="112">
        <v>2012999</v>
      </c>
      <c r="B167" s="113" t="s">
        <v>151</v>
      </c>
      <c r="C167" s="119"/>
      <c r="D167" s="119"/>
      <c r="E167" s="115">
        <f t="shared" si="18"/>
        <v>0</v>
      </c>
      <c r="F167" s="116" t="str">
        <f t="shared" si="19"/>
        <v/>
      </c>
      <c r="G167" s="119"/>
      <c r="H167" s="117"/>
      <c r="I167" s="117"/>
      <c r="J167" s="117"/>
      <c r="K167" s="117"/>
      <c r="L167" s="117"/>
      <c r="M167" s="117"/>
      <c r="N167" s="117"/>
      <c r="O167" s="117"/>
      <c r="P167" s="117"/>
    </row>
    <row r="168" s="95" customFormat="1" ht="15.75" customHeight="1" spans="1:16">
      <c r="A168" s="112">
        <v>20131</v>
      </c>
      <c r="B168" s="113" t="s">
        <v>152</v>
      </c>
      <c r="C168" s="114">
        <f t="shared" ref="C168:G168" si="24">SUM(C169,C170,C171,C172,C173,C174)</f>
        <v>156</v>
      </c>
      <c r="D168" s="114">
        <f t="shared" si="24"/>
        <v>262</v>
      </c>
      <c r="E168" s="115">
        <f t="shared" si="18"/>
        <v>106</v>
      </c>
      <c r="F168" s="116">
        <f t="shared" si="19"/>
        <v>0.67948717948718</v>
      </c>
      <c r="G168" s="114">
        <f t="shared" si="24"/>
        <v>262</v>
      </c>
      <c r="H168" s="117"/>
      <c r="I168" s="117"/>
      <c r="J168" s="117"/>
      <c r="K168" s="117"/>
      <c r="L168" s="117"/>
      <c r="M168" s="117"/>
      <c r="N168" s="117"/>
      <c r="O168" s="117"/>
      <c r="P168" s="117"/>
    </row>
    <row r="169" s="95" customFormat="1" ht="15.75" customHeight="1" spans="1:16">
      <c r="A169" s="112">
        <v>2013101</v>
      </c>
      <c r="B169" s="113" t="s">
        <v>58</v>
      </c>
      <c r="C169" s="118">
        <v>156</v>
      </c>
      <c r="D169" s="118">
        <v>181</v>
      </c>
      <c r="E169" s="115">
        <f t="shared" si="18"/>
        <v>25</v>
      </c>
      <c r="F169" s="116">
        <f t="shared" si="19"/>
        <v>0.16025641025641</v>
      </c>
      <c r="G169" s="118">
        <v>181</v>
      </c>
      <c r="H169" s="117"/>
      <c r="I169" s="117"/>
      <c r="J169" s="117"/>
      <c r="K169" s="117"/>
      <c r="L169" s="117"/>
      <c r="M169" s="117"/>
      <c r="N169" s="117"/>
      <c r="O169" s="117"/>
      <c r="P169" s="117"/>
    </row>
    <row r="170" s="95" customFormat="1" ht="15.75" customHeight="1" spans="1:16">
      <c r="A170" s="112">
        <v>2013102</v>
      </c>
      <c r="B170" s="113" t="s">
        <v>59</v>
      </c>
      <c r="C170" s="119"/>
      <c r="D170" s="119">
        <v>65</v>
      </c>
      <c r="E170" s="115">
        <f t="shared" si="18"/>
        <v>65</v>
      </c>
      <c r="F170" s="116" t="str">
        <f t="shared" si="19"/>
        <v/>
      </c>
      <c r="G170" s="119">
        <v>65</v>
      </c>
      <c r="H170" s="117"/>
      <c r="I170" s="117"/>
      <c r="J170" s="117"/>
      <c r="K170" s="117"/>
      <c r="L170" s="117"/>
      <c r="M170" s="117"/>
      <c r="N170" s="117"/>
      <c r="O170" s="117"/>
      <c r="P170" s="117"/>
    </row>
    <row r="171" s="95" customFormat="1" ht="15.75" customHeight="1" spans="1:16">
      <c r="A171" s="112">
        <v>2013103</v>
      </c>
      <c r="B171" s="113" t="s">
        <v>60</v>
      </c>
      <c r="C171" s="119"/>
      <c r="D171" s="119"/>
      <c r="E171" s="115">
        <f t="shared" si="18"/>
        <v>0</v>
      </c>
      <c r="F171" s="116" t="str">
        <f t="shared" si="19"/>
        <v/>
      </c>
      <c r="G171" s="119"/>
      <c r="H171" s="117"/>
      <c r="I171" s="117"/>
      <c r="J171" s="117"/>
      <c r="K171" s="117"/>
      <c r="L171" s="117"/>
      <c r="M171" s="117"/>
      <c r="N171" s="117"/>
      <c r="O171" s="117"/>
      <c r="P171" s="117"/>
    </row>
    <row r="172" s="95" customFormat="1" ht="15.75" customHeight="1" spans="1:16">
      <c r="A172" s="112">
        <v>2013105</v>
      </c>
      <c r="B172" s="113" t="s">
        <v>153</v>
      </c>
      <c r="C172" s="119"/>
      <c r="D172" s="119">
        <v>16</v>
      </c>
      <c r="E172" s="115">
        <f t="shared" si="18"/>
        <v>16</v>
      </c>
      <c r="F172" s="116" t="str">
        <f t="shared" si="19"/>
        <v/>
      </c>
      <c r="G172" s="119">
        <v>16</v>
      </c>
      <c r="H172" s="117"/>
      <c r="I172" s="117"/>
      <c r="J172" s="117"/>
      <c r="K172" s="117"/>
      <c r="L172" s="117"/>
      <c r="M172" s="117"/>
      <c r="N172" s="117"/>
      <c r="O172" s="117"/>
      <c r="P172" s="117"/>
    </row>
    <row r="173" s="95" customFormat="1" ht="15.75" customHeight="1" spans="1:16">
      <c r="A173" s="112">
        <v>2013150</v>
      </c>
      <c r="B173" s="113" t="s">
        <v>67</v>
      </c>
      <c r="C173" s="119"/>
      <c r="D173" s="119"/>
      <c r="E173" s="115">
        <f t="shared" si="18"/>
        <v>0</v>
      </c>
      <c r="F173" s="116" t="str">
        <f t="shared" si="19"/>
        <v/>
      </c>
      <c r="G173" s="119"/>
      <c r="H173" s="117"/>
      <c r="I173" s="117"/>
      <c r="J173" s="117"/>
      <c r="K173" s="117"/>
      <c r="L173" s="117"/>
      <c r="M173" s="117"/>
      <c r="N173" s="117"/>
      <c r="O173" s="117"/>
      <c r="P173" s="117"/>
    </row>
    <row r="174" s="95" customFormat="1" ht="15.75" customHeight="1" spans="1:16">
      <c r="A174" s="112">
        <v>2013199</v>
      </c>
      <c r="B174" s="113" t="s">
        <v>154</v>
      </c>
      <c r="C174" s="119"/>
      <c r="D174" s="119"/>
      <c r="E174" s="115">
        <f t="shared" si="18"/>
        <v>0</v>
      </c>
      <c r="F174" s="116" t="str">
        <f t="shared" si="19"/>
        <v/>
      </c>
      <c r="G174" s="119"/>
      <c r="H174" s="117"/>
      <c r="I174" s="117"/>
      <c r="J174" s="117"/>
      <c r="K174" s="117"/>
      <c r="L174" s="117"/>
      <c r="M174" s="117"/>
      <c r="N174" s="117"/>
      <c r="O174" s="117"/>
      <c r="P174" s="117"/>
    </row>
    <row r="175" s="95" customFormat="1" ht="15.75" customHeight="1" spans="1:16">
      <c r="A175" s="112">
        <v>20132</v>
      </c>
      <c r="B175" s="113" t="s">
        <v>155</v>
      </c>
      <c r="C175" s="114">
        <f t="shared" ref="C175:G175" si="25">SUM(C176,C177,C178,C179,C180,C181)</f>
        <v>947</v>
      </c>
      <c r="D175" s="114">
        <f t="shared" si="25"/>
        <v>1226</v>
      </c>
      <c r="E175" s="115">
        <f t="shared" si="18"/>
        <v>279</v>
      </c>
      <c r="F175" s="116">
        <f t="shared" si="19"/>
        <v>0.294614572333685</v>
      </c>
      <c r="G175" s="114">
        <f t="shared" si="25"/>
        <v>1226</v>
      </c>
      <c r="H175" s="117"/>
      <c r="I175" s="117"/>
      <c r="J175" s="117"/>
      <c r="K175" s="117"/>
      <c r="L175" s="117"/>
      <c r="M175" s="117"/>
      <c r="N175" s="117"/>
      <c r="O175" s="117"/>
      <c r="P175" s="117"/>
    </row>
    <row r="176" s="95" customFormat="1" ht="15.75" customHeight="1" spans="1:16">
      <c r="A176" s="112">
        <v>2013201</v>
      </c>
      <c r="B176" s="113" t="s">
        <v>58</v>
      </c>
      <c r="C176" s="118">
        <v>233</v>
      </c>
      <c r="D176" s="118">
        <v>598</v>
      </c>
      <c r="E176" s="115">
        <f t="shared" si="18"/>
        <v>365</v>
      </c>
      <c r="F176" s="116">
        <f t="shared" si="19"/>
        <v>1.56652360515021</v>
      </c>
      <c r="G176" s="118">
        <v>598</v>
      </c>
      <c r="H176" s="117"/>
      <c r="I176" s="117"/>
      <c r="J176" s="117"/>
      <c r="K176" s="117"/>
      <c r="L176" s="117"/>
      <c r="M176" s="117"/>
      <c r="N176" s="117"/>
      <c r="O176" s="117"/>
      <c r="P176" s="117"/>
    </row>
    <row r="177" s="95" customFormat="1" ht="15.75" customHeight="1" spans="1:16">
      <c r="A177" s="112">
        <v>2013202</v>
      </c>
      <c r="B177" s="113" t="s">
        <v>59</v>
      </c>
      <c r="C177" s="119">
        <v>53</v>
      </c>
      <c r="D177" s="119">
        <v>58</v>
      </c>
      <c r="E177" s="115">
        <f t="shared" si="18"/>
        <v>5</v>
      </c>
      <c r="F177" s="116">
        <f t="shared" si="19"/>
        <v>0.0943396226415094</v>
      </c>
      <c r="G177" s="119">
        <v>58</v>
      </c>
      <c r="H177" s="117"/>
      <c r="I177" s="117"/>
      <c r="J177" s="117"/>
      <c r="K177" s="117"/>
      <c r="L177" s="117"/>
      <c r="M177" s="117"/>
      <c r="N177" s="117"/>
      <c r="O177" s="117"/>
      <c r="P177" s="117"/>
    </row>
    <row r="178" s="95" customFormat="1" ht="15.75" customHeight="1" spans="1:16">
      <c r="A178" s="112">
        <v>2013203</v>
      </c>
      <c r="B178" s="113" t="s">
        <v>60</v>
      </c>
      <c r="C178" s="119"/>
      <c r="D178" s="119"/>
      <c r="E178" s="115">
        <f t="shared" si="18"/>
        <v>0</v>
      </c>
      <c r="F178" s="116" t="str">
        <f t="shared" si="19"/>
        <v/>
      </c>
      <c r="G178" s="119"/>
      <c r="H178" s="117"/>
      <c r="I178" s="117"/>
      <c r="J178" s="117"/>
      <c r="K178" s="117"/>
      <c r="L178" s="117"/>
      <c r="M178" s="117"/>
      <c r="N178" s="117"/>
      <c r="O178" s="117"/>
      <c r="P178" s="117"/>
    </row>
    <row r="179" s="95" customFormat="1" ht="15.75" customHeight="1" spans="1:16">
      <c r="A179" s="112">
        <v>2013204</v>
      </c>
      <c r="B179" s="113" t="s">
        <v>156</v>
      </c>
      <c r="C179" s="119"/>
      <c r="D179" s="119"/>
      <c r="E179" s="115">
        <f t="shared" si="18"/>
        <v>0</v>
      </c>
      <c r="F179" s="116" t="str">
        <f t="shared" si="19"/>
        <v/>
      </c>
      <c r="G179" s="119"/>
      <c r="H179" s="117"/>
      <c r="I179" s="117"/>
      <c r="J179" s="117"/>
      <c r="K179" s="117"/>
      <c r="L179" s="117"/>
      <c r="M179" s="117"/>
      <c r="N179" s="117"/>
      <c r="O179" s="117"/>
      <c r="P179" s="117"/>
    </row>
    <row r="180" s="95" customFormat="1" ht="15.75" customHeight="1" spans="1:16">
      <c r="A180" s="112">
        <v>2013250</v>
      </c>
      <c r="B180" s="113" t="s">
        <v>67</v>
      </c>
      <c r="C180" s="119"/>
      <c r="D180" s="119"/>
      <c r="E180" s="115">
        <f t="shared" si="18"/>
        <v>0</v>
      </c>
      <c r="F180" s="116" t="str">
        <f t="shared" si="19"/>
        <v/>
      </c>
      <c r="G180" s="119"/>
      <c r="H180" s="117"/>
      <c r="I180" s="117"/>
      <c r="J180" s="117"/>
      <c r="K180" s="117"/>
      <c r="L180" s="117"/>
      <c r="M180" s="117"/>
      <c r="N180" s="117"/>
      <c r="O180" s="117"/>
      <c r="P180" s="117"/>
    </row>
    <row r="181" s="95" customFormat="1" ht="15.75" customHeight="1" spans="1:16">
      <c r="A181" s="112">
        <v>2013299</v>
      </c>
      <c r="B181" s="113" t="s">
        <v>157</v>
      </c>
      <c r="C181" s="119">
        <v>661</v>
      </c>
      <c r="D181" s="119">
        <v>570</v>
      </c>
      <c r="E181" s="115">
        <f t="shared" si="18"/>
        <v>-91</v>
      </c>
      <c r="F181" s="116">
        <f t="shared" si="19"/>
        <v>-0.13767019667171</v>
      </c>
      <c r="G181" s="119">
        <v>570</v>
      </c>
      <c r="H181" s="117"/>
      <c r="I181" s="117"/>
      <c r="J181" s="117"/>
      <c r="K181" s="117"/>
      <c r="L181" s="117"/>
      <c r="M181" s="117"/>
      <c r="N181" s="117"/>
      <c r="O181" s="117"/>
      <c r="P181" s="117"/>
    </row>
    <row r="182" s="95" customFormat="1" ht="15.75" customHeight="1" spans="1:16">
      <c r="A182" s="112">
        <v>20133</v>
      </c>
      <c r="B182" s="113" t="s">
        <v>158</v>
      </c>
      <c r="C182" s="114">
        <f t="shared" ref="C182:G182" si="26">SUM(C183,C184,C185,C186,C187,C188)</f>
        <v>148</v>
      </c>
      <c r="D182" s="114">
        <f t="shared" si="26"/>
        <v>156</v>
      </c>
      <c r="E182" s="115">
        <f t="shared" si="18"/>
        <v>8</v>
      </c>
      <c r="F182" s="116">
        <f t="shared" si="19"/>
        <v>0.0540540540540541</v>
      </c>
      <c r="G182" s="114">
        <f t="shared" si="26"/>
        <v>156</v>
      </c>
      <c r="H182" s="117"/>
      <c r="I182" s="117"/>
      <c r="J182" s="117"/>
      <c r="K182" s="117"/>
      <c r="L182" s="117"/>
      <c r="M182" s="117"/>
      <c r="N182" s="117"/>
      <c r="O182" s="117"/>
      <c r="P182" s="117"/>
    </row>
    <row r="183" s="95" customFormat="1" ht="15.75" customHeight="1" spans="1:16">
      <c r="A183" s="112">
        <v>2013301</v>
      </c>
      <c r="B183" s="113" t="s">
        <v>58</v>
      </c>
      <c r="C183" s="118">
        <v>127</v>
      </c>
      <c r="D183" s="118">
        <v>135</v>
      </c>
      <c r="E183" s="115">
        <f t="shared" si="18"/>
        <v>8</v>
      </c>
      <c r="F183" s="116">
        <f t="shared" si="19"/>
        <v>0.062992125984252</v>
      </c>
      <c r="G183" s="118">
        <v>135</v>
      </c>
      <c r="H183" s="117"/>
      <c r="I183" s="117"/>
      <c r="J183" s="117"/>
      <c r="K183" s="117"/>
      <c r="L183" s="117"/>
      <c r="M183" s="117"/>
      <c r="N183" s="117"/>
      <c r="O183" s="117"/>
      <c r="P183" s="117"/>
    </row>
    <row r="184" s="95" customFormat="1" ht="15.75" customHeight="1" spans="1:16">
      <c r="A184" s="112">
        <v>2013302</v>
      </c>
      <c r="B184" s="113" t="s">
        <v>59</v>
      </c>
      <c r="C184" s="119"/>
      <c r="D184" s="119">
        <v>20</v>
      </c>
      <c r="E184" s="115">
        <f t="shared" si="18"/>
        <v>20</v>
      </c>
      <c r="F184" s="116" t="str">
        <f t="shared" si="19"/>
        <v/>
      </c>
      <c r="G184" s="119">
        <v>20</v>
      </c>
      <c r="H184" s="117"/>
      <c r="I184" s="117"/>
      <c r="J184" s="117"/>
      <c r="K184" s="117"/>
      <c r="L184" s="117"/>
      <c r="M184" s="117"/>
      <c r="N184" s="117"/>
      <c r="O184" s="117"/>
      <c r="P184" s="117"/>
    </row>
    <row r="185" s="95" customFormat="1" ht="15.75" customHeight="1" spans="1:16">
      <c r="A185" s="112">
        <v>2013303</v>
      </c>
      <c r="B185" s="113" t="s">
        <v>60</v>
      </c>
      <c r="C185" s="119"/>
      <c r="D185" s="119"/>
      <c r="E185" s="115">
        <f t="shared" si="18"/>
        <v>0</v>
      </c>
      <c r="F185" s="116" t="str">
        <f t="shared" si="19"/>
        <v/>
      </c>
      <c r="G185" s="119"/>
      <c r="H185" s="117"/>
      <c r="I185" s="117"/>
      <c r="J185" s="117"/>
      <c r="K185" s="117"/>
      <c r="L185" s="117"/>
      <c r="M185" s="117"/>
      <c r="N185" s="117"/>
      <c r="O185" s="117"/>
      <c r="P185" s="117"/>
    </row>
    <row r="186" s="95" customFormat="1" ht="15.75" customHeight="1" spans="1:16">
      <c r="A186" s="112">
        <v>2013304</v>
      </c>
      <c r="B186" s="113" t="s">
        <v>159</v>
      </c>
      <c r="C186" s="119"/>
      <c r="D186" s="119"/>
      <c r="E186" s="115">
        <f t="shared" si="18"/>
        <v>0</v>
      </c>
      <c r="F186" s="116" t="str">
        <f t="shared" si="19"/>
        <v/>
      </c>
      <c r="G186" s="119"/>
      <c r="H186" s="117"/>
      <c r="I186" s="117"/>
      <c r="J186" s="117"/>
      <c r="K186" s="117"/>
      <c r="L186" s="117"/>
      <c r="M186" s="117"/>
      <c r="N186" s="117"/>
      <c r="O186" s="117"/>
      <c r="P186" s="117"/>
    </row>
    <row r="187" s="95" customFormat="1" ht="15.75" customHeight="1" spans="1:16">
      <c r="A187" s="112">
        <v>2013350</v>
      </c>
      <c r="B187" s="113" t="s">
        <v>67</v>
      </c>
      <c r="C187" s="119"/>
      <c r="D187" s="119"/>
      <c r="E187" s="115">
        <f t="shared" si="18"/>
        <v>0</v>
      </c>
      <c r="F187" s="116" t="str">
        <f t="shared" si="19"/>
        <v/>
      </c>
      <c r="G187" s="119"/>
      <c r="H187" s="117"/>
      <c r="I187" s="117"/>
      <c r="J187" s="117"/>
      <c r="K187" s="117"/>
      <c r="L187" s="117"/>
      <c r="M187" s="117"/>
      <c r="N187" s="117"/>
      <c r="O187" s="117"/>
      <c r="P187" s="117"/>
    </row>
    <row r="188" s="95" customFormat="1" ht="15.75" customHeight="1" spans="1:16">
      <c r="A188" s="112">
        <v>2013399</v>
      </c>
      <c r="B188" s="113" t="s">
        <v>160</v>
      </c>
      <c r="C188" s="119">
        <v>21</v>
      </c>
      <c r="D188" s="119">
        <v>1</v>
      </c>
      <c r="E188" s="115">
        <f t="shared" si="18"/>
        <v>-20</v>
      </c>
      <c r="F188" s="116">
        <f t="shared" si="19"/>
        <v>-0.952380952380952</v>
      </c>
      <c r="G188" s="119">
        <v>1</v>
      </c>
      <c r="H188" s="117"/>
      <c r="I188" s="117"/>
      <c r="J188" s="117"/>
      <c r="K188" s="117"/>
      <c r="L188" s="117"/>
      <c r="M188" s="117"/>
      <c r="N188" s="117"/>
      <c r="O188" s="117"/>
      <c r="P188" s="117"/>
    </row>
    <row r="189" s="95" customFormat="1" ht="15.75" customHeight="1" spans="1:16">
      <c r="A189" s="112">
        <v>20134</v>
      </c>
      <c r="B189" s="113" t="s">
        <v>161</v>
      </c>
      <c r="C189" s="114">
        <f t="shared" ref="C189:G189" si="27">SUM(C190,C191,C192,C193,C194,C195,C196)</f>
        <v>77</v>
      </c>
      <c r="D189" s="114">
        <f t="shared" si="27"/>
        <v>91</v>
      </c>
      <c r="E189" s="115">
        <f t="shared" si="18"/>
        <v>14</v>
      </c>
      <c r="F189" s="116">
        <f t="shared" si="19"/>
        <v>0.181818181818182</v>
      </c>
      <c r="G189" s="114">
        <f t="shared" si="27"/>
        <v>91</v>
      </c>
      <c r="H189" s="117"/>
      <c r="I189" s="117"/>
      <c r="J189" s="117"/>
      <c r="K189" s="117"/>
      <c r="L189" s="117"/>
      <c r="M189" s="117"/>
      <c r="N189" s="117"/>
      <c r="O189" s="117"/>
      <c r="P189" s="117"/>
    </row>
    <row r="190" s="95" customFormat="1" ht="15.75" customHeight="1" spans="1:16">
      <c r="A190" s="112">
        <v>2013401</v>
      </c>
      <c r="B190" s="113" t="s">
        <v>58</v>
      </c>
      <c r="C190" s="118">
        <v>68</v>
      </c>
      <c r="D190" s="118">
        <v>82</v>
      </c>
      <c r="E190" s="115">
        <f t="shared" si="18"/>
        <v>14</v>
      </c>
      <c r="F190" s="116">
        <f t="shared" si="19"/>
        <v>0.205882352941176</v>
      </c>
      <c r="G190" s="118">
        <v>82</v>
      </c>
      <c r="H190" s="117"/>
      <c r="I190" s="117"/>
      <c r="J190" s="117"/>
      <c r="K190" s="117"/>
      <c r="L190" s="117"/>
      <c r="M190" s="117"/>
      <c r="N190" s="117"/>
      <c r="O190" s="117"/>
      <c r="P190" s="117"/>
    </row>
    <row r="191" s="95" customFormat="1" ht="15.75" customHeight="1" spans="1:16">
      <c r="A191" s="112">
        <v>2013402</v>
      </c>
      <c r="B191" s="113" t="s">
        <v>59</v>
      </c>
      <c r="C191" s="119">
        <v>8</v>
      </c>
      <c r="D191" s="119">
        <v>8</v>
      </c>
      <c r="E191" s="115">
        <f t="shared" si="18"/>
        <v>0</v>
      </c>
      <c r="F191" s="116">
        <f t="shared" si="19"/>
        <v>0</v>
      </c>
      <c r="G191" s="119">
        <v>8</v>
      </c>
      <c r="H191" s="117"/>
      <c r="I191" s="117"/>
      <c r="J191" s="117"/>
      <c r="K191" s="117"/>
      <c r="L191" s="117"/>
      <c r="M191" s="117"/>
      <c r="N191" s="117"/>
      <c r="O191" s="117"/>
      <c r="P191" s="117"/>
    </row>
    <row r="192" s="95" customFormat="1" ht="15.75" customHeight="1" spans="1:16">
      <c r="A192" s="112">
        <v>2013403</v>
      </c>
      <c r="B192" s="113" t="s">
        <v>60</v>
      </c>
      <c r="C192" s="119"/>
      <c r="D192" s="119"/>
      <c r="E192" s="115">
        <f t="shared" si="18"/>
        <v>0</v>
      </c>
      <c r="F192" s="116" t="str">
        <f t="shared" si="19"/>
        <v/>
      </c>
      <c r="G192" s="119"/>
      <c r="H192" s="117"/>
      <c r="I192" s="117"/>
      <c r="J192" s="117"/>
      <c r="K192" s="117"/>
      <c r="L192" s="117"/>
      <c r="M192" s="117"/>
      <c r="N192" s="117"/>
      <c r="O192" s="117"/>
      <c r="P192" s="117"/>
    </row>
    <row r="193" s="95" customFormat="1" ht="15.75" customHeight="1" spans="1:16">
      <c r="A193" s="112">
        <v>2013404</v>
      </c>
      <c r="B193" s="113" t="s">
        <v>162</v>
      </c>
      <c r="C193" s="119"/>
      <c r="D193" s="119"/>
      <c r="E193" s="115">
        <f t="shared" si="18"/>
        <v>0</v>
      </c>
      <c r="F193" s="116" t="str">
        <f t="shared" si="19"/>
        <v/>
      </c>
      <c r="G193" s="119"/>
      <c r="H193" s="117"/>
      <c r="I193" s="117"/>
      <c r="J193" s="117"/>
      <c r="K193" s="117"/>
      <c r="L193" s="117"/>
      <c r="M193" s="117"/>
      <c r="N193" s="117"/>
      <c r="O193" s="117"/>
      <c r="P193" s="117"/>
    </row>
    <row r="194" s="95" customFormat="1" ht="15.75" customHeight="1" spans="1:16">
      <c r="A194" s="112">
        <v>2013405</v>
      </c>
      <c r="B194" s="113" t="s">
        <v>163</v>
      </c>
      <c r="C194" s="119">
        <v>1</v>
      </c>
      <c r="D194" s="119"/>
      <c r="E194" s="115">
        <f t="shared" si="18"/>
        <v>-1</v>
      </c>
      <c r="F194" s="116">
        <f t="shared" si="19"/>
        <v>-1</v>
      </c>
      <c r="G194" s="119"/>
      <c r="H194" s="117"/>
      <c r="I194" s="117"/>
      <c r="J194" s="117"/>
      <c r="K194" s="117"/>
      <c r="L194" s="117"/>
      <c r="M194" s="117"/>
      <c r="N194" s="117"/>
      <c r="O194" s="117"/>
      <c r="P194" s="117"/>
    </row>
    <row r="195" s="95" customFormat="1" ht="15.75" customHeight="1" spans="1:16">
      <c r="A195" s="112">
        <v>2013450</v>
      </c>
      <c r="B195" s="113" t="s">
        <v>67</v>
      </c>
      <c r="C195" s="119"/>
      <c r="D195" s="119"/>
      <c r="E195" s="115">
        <f t="shared" si="18"/>
        <v>0</v>
      </c>
      <c r="F195" s="116" t="str">
        <f t="shared" si="19"/>
        <v/>
      </c>
      <c r="G195" s="119"/>
      <c r="H195" s="117"/>
      <c r="I195" s="117"/>
      <c r="J195" s="117"/>
      <c r="K195" s="117"/>
      <c r="L195" s="117"/>
      <c r="M195" s="117"/>
      <c r="N195" s="117"/>
      <c r="O195" s="117"/>
      <c r="P195" s="117"/>
    </row>
    <row r="196" s="95" customFormat="1" ht="15.75" customHeight="1" spans="1:16">
      <c r="A196" s="112">
        <v>2013499</v>
      </c>
      <c r="B196" s="113" t="s">
        <v>164</v>
      </c>
      <c r="C196" s="119"/>
      <c r="D196" s="119">
        <v>1</v>
      </c>
      <c r="E196" s="115">
        <f t="shared" si="18"/>
        <v>1</v>
      </c>
      <c r="F196" s="116" t="str">
        <f t="shared" si="19"/>
        <v/>
      </c>
      <c r="G196" s="119">
        <v>1</v>
      </c>
      <c r="H196" s="117"/>
      <c r="I196" s="117"/>
      <c r="J196" s="117"/>
      <c r="K196" s="117"/>
      <c r="L196" s="117"/>
      <c r="M196" s="117"/>
      <c r="N196" s="117"/>
      <c r="O196" s="117"/>
      <c r="P196" s="117"/>
    </row>
    <row r="197" s="95" customFormat="1" ht="15.75" customHeight="1" spans="1:16">
      <c r="A197" s="112">
        <v>20135</v>
      </c>
      <c r="B197" s="113" t="s">
        <v>165</v>
      </c>
      <c r="C197" s="114">
        <f t="shared" ref="C197:G197" si="28">SUM(C198,C199,C200,C201,C202)</f>
        <v>0</v>
      </c>
      <c r="D197" s="114">
        <f t="shared" si="28"/>
        <v>0</v>
      </c>
      <c r="E197" s="115">
        <f t="shared" ref="E197:E260" si="29">D197-C197</f>
        <v>0</v>
      </c>
      <c r="F197" s="116" t="str">
        <f t="shared" ref="F197:F260" si="30">IFERROR(E197/C197,"")</f>
        <v/>
      </c>
      <c r="G197" s="114">
        <f t="shared" si="28"/>
        <v>0</v>
      </c>
      <c r="H197" s="117"/>
      <c r="I197" s="117"/>
      <c r="J197" s="117"/>
      <c r="K197" s="117"/>
      <c r="L197" s="117"/>
      <c r="M197" s="117"/>
      <c r="N197" s="117"/>
      <c r="O197" s="117"/>
      <c r="P197" s="117"/>
    </row>
    <row r="198" s="95" customFormat="1" ht="15.75" customHeight="1" spans="1:16">
      <c r="A198" s="112">
        <v>2013501</v>
      </c>
      <c r="B198" s="113" t="s">
        <v>58</v>
      </c>
      <c r="C198" s="118"/>
      <c r="D198" s="118"/>
      <c r="E198" s="115">
        <f t="shared" si="29"/>
        <v>0</v>
      </c>
      <c r="F198" s="116" t="str">
        <f t="shared" si="30"/>
        <v/>
      </c>
      <c r="G198" s="118"/>
      <c r="H198" s="117"/>
      <c r="I198" s="117"/>
      <c r="J198" s="117"/>
      <c r="K198" s="117"/>
      <c r="L198" s="117"/>
      <c r="M198" s="117"/>
      <c r="N198" s="117"/>
      <c r="O198" s="117"/>
      <c r="P198" s="117"/>
    </row>
    <row r="199" s="95" customFormat="1" ht="15.75" customHeight="1" spans="1:16">
      <c r="A199" s="112">
        <v>2013502</v>
      </c>
      <c r="B199" s="113" t="s">
        <v>59</v>
      </c>
      <c r="C199" s="119"/>
      <c r="D199" s="119"/>
      <c r="E199" s="115">
        <f t="shared" si="29"/>
        <v>0</v>
      </c>
      <c r="F199" s="116" t="str">
        <f t="shared" si="30"/>
        <v/>
      </c>
      <c r="G199" s="119"/>
      <c r="H199" s="117"/>
      <c r="I199" s="117"/>
      <c r="J199" s="117"/>
      <c r="K199" s="117"/>
      <c r="L199" s="117"/>
      <c r="M199" s="117"/>
      <c r="N199" s="117"/>
      <c r="O199" s="117"/>
      <c r="P199" s="117"/>
    </row>
    <row r="200" s="95" customFormat="1" ht="15.75" customHeight="1" spans="1:16">
      <c r="A200" s="112">
        <v>2013503</v>
      </c>
      <c r="B200" s="113" t="s">
        <v>60</v>
      </c>
      <c r="C200" s="119"/>
      <c r="D200" s="119"/>
      <c r="E200" s="115">
        <f t="shared" si="29"/>
        <v>0</v>
      </c>
      <c r="F200" s="116" t="str">
        <f t="shared" si="30"/>
        <v/>
      </c>
      <c r="G200" s="119"/>
      <c r="H200" s="117"/>
      <c r="I200" s="117"/>
      <c r="J200" s="117"/>
      <c r="K200" s="117"/>
      <c r="L200" s="117"/>
      <c r="M200" s="117"/>
      <c r="N200" s="117"/>
      <c r="O200" s="117"/>
      <c r="P200" s="117"/>
    </row>
    <row r="201" s="95" customFormat="1" ht="15.75" customHeight="1" spans="1:16">
      <c r="A201" s="112">
        <v>2013550</v>
      </c>
      <c r="B201" s="113" t="s">
        <v>67</v>
      </c>
      <c r="C201" s="119"/>
      <c r="D201" s="119"/>
      <c r="E201" s="115">
        <f t="shared" si="29"/>
        <v>0</v>
      </c>
      <c r="F201" s="116" t="str">
        <f t="shared" si="30"/>
        <v/>
      </c>
      <c r="G201" s="119"/>
      <c r="H201" s="117"/>
      <c r="I201" s="117"/>
      <c r="J201" s="117"/>
      <c r="K201" s="117"/>
      <c r="L201" s="117"/>
      <c r="M201" s="117"/>
      <c r="N201" s="117"/>
      <c r="O201" s="117"/>
      <c r="P201" s="117"/>
    </row>
    <row r="202" s="95" customFormat="1" ht="15.75" customHeight="1" spans="1:16">
      <c r="A202" s="112">
        <v>2013599</v>
      </c>
      <c r="B202" s="113" t="s">
        <v>166</v>
      </c>
      <c r="C202" s="119"/>
      <c r="D202" s="119"/>
      <c r="E202" s="115">
        <f t="shared" si="29"/>
        <v>0</v>
      </c>
      <c r="F202" s="116" t="str">
        <f t="shared" si="30"/>
        <v/>
      </c>
      <c r="G202" s="119"/>
      <c r="H202" s="117"/>
      <c r="I202" s="117"/>
      <c r="J202" s="117"/>
      <c r="K202" s="117"/>
      <c r="L202" s="117"/>
      <c r="M202" s="117"/>
      <c r="N202" s="117"/>
      <c r="O202" s="117"/>
      <c r="P202" s="117"/>
    </row>
    <row r="203" s="95" customFormat="1" ht="15.75" customHeight="1" spans="1:16">
      <c r="A203" s="112">
        <v>20136</v>
      </c>
      <c r="B203" s="113" t="s">
        <v>167</v>
      </c>
      <c r="C203" s="114">
        <f t="shared" ref="C203:G203" si="31">SUM(C204,C205,C206,C207,C208)</f>
        <v>955</v>
      </c>
      <c r="D203" s="114">
        <f t="shared" si="31"/>
        <v>969</v>
      </c>
      <c r="E203" s="115">
        <f t="shared" si="29"/>
        <v>14</v>
      </c>
      <c r="F203" s="116">
        <f t="shared" si="30"/>
        <v>0.0146596858638743</v>
      </c>
      <c r="G203" s="114">
        <f t="shared" si="31"/>
        <v>969</v>
      </c>
      <c r="H203" s="117"/>
      <c r="I203" s="117"/>
      <c r="J203" s="117"/>
      <c r="K203" s="117"/>
      <c r="L203" s="117"/>
      <c r="M203" s="117"/>
      <c r="N203" s="117"/>
      <c r="O203" s="117"/>
      <c r="P203" s="117"/>
    </row>
    <row r="204" s="95" customFormat="1" ht="15.75" customHeight="1" spans="1:16">
      <c r="A204" s="112">
        <v>2013601</v>
      </c>
      <c r="B204" s="113" t="s">
        <v>58</v>
      </c>
      <c r="C204" s="118">
        <v>160</v>
      </c>
      <c r="D204" s="118">
        <v>248</v>
      </c>
      <c r="E204" s="115">
        <f t="shared" si="29"/>
        <v>88</v>
      </c>
      <c r="F204" s="116">
        <f t="shared" si="30"/>
        <v>0.55</v>
      </c>
      <c r="G204" s="118">
        <v>248</v>
      </c>
      <c r="H204" s="117"/>
      <c r="I204" s="117"/>
      <c r="J204" s="117"/>
      <c r="K204" s="117"/>
      <c r="L204" s="117"/>
      <c r="M204" s="117"/>
      <c r="N204" s="117"/>
      <c r="O204" s="117"/>
      <c r="P204" s="117"/>
    </row>
    <row r="205" s="95" customFormat="1" ht="15.75" customHeight="1" spans="1:16">
      <c r="A205" s="112">
        <v>2013602</v>
      </c>
      <c r="B205" s="113" t="s">
        <v>59</v>
      </c>
      <c r="C205" s="118">
        <v>193</v>
      </c>
      <c r="D205" s="118">
        <v>88</v>
      </c>
      <c r="E205" s="115">
        <f t="shared" si="29"/>
        <v>-105</v>
      </c>
      <c r="F205" s="116">
        <f t="shared" si="30"/>
        <v>-0.544041450777202</v>
      </c>
      <c r="G205" s="118">
        <v>88</v>
      </c>
      <c r="H205" s="117"/>
      <c r="I205" s="117"/>
      <c r="J205" s="117"/>
      <c r="K205" s="117"/>
      <c r="L205" s="117"/>
      <c r="M205" s="117"/>
      <c r="N205" s="117"/>
      <c r="O205" s="117"/>
      <c r="P205" s="117"/>
    </row>
    <row r="206" s="95" customFormat="1" ht="15.75" customHeight="1" spans="1:16">
      <c r="A206" s="112">
        <v>2013603</v>
      </c>
      <c r="B206" s="113" t="s">
        <v>60</v>
      </c>
      <c r="C206" s="118"/>
      <c r="D206" s="118"/>
      <c r="E206" s="115">
        <f t="shared" si="29"/>
        <v>0</v>
      </c>
      <c r="F206" s="116" t="str">
        <f t="shared" si="30"/>
        <v/>
      </c>
      <c r="G206" s="118"/>
      <c r="H206" s="117"/>
      <c r="I206" s="117"/>
      <c r="J206" s="117"/>
      <c r="K206" s="117"/>
      <c r="L206" s="117"/>
      <c r="M206" s="117"/>
      <c r="N206" s="117"/>
      <c r="O206" s="117"/>
      <c r="P206" s="117"/>
    </row>
    <row r="207" s="95" customFormat="1" ht="15.75" customHeight="1" spans="1:16">
      <c r="A207" s="112">
        <v>2013650</v>
      </c>
      <c r="B207" s="113" t="s">
        <v>67</v>
      </c>
      <c r="C207" s="118">
        <v>397</v>
      </c>
      <c r="D207" s="118">
        <v>496</v>
      </c>
      <c r="E207" s="115">
        <f t="shared" si="29"/>
        <v>99</v>
      </c>
      <c r="F207" s="116">
        <f t="shared" si="30"/>
        <v>0.249370277078086</v>
      </c>
      <c r="G207" s="118">
        <v>496</v>
      </c>
      <c r="H207" s="117"/>
      <c r="I207" s="117"/>
      <c r="J207" s="117"/>
      <c r="K207" s="117"/>
      <c r="L207" s="117"/>
      <c r="M207" s="117"/>
      <c r="N207" s="117"/>
      <c r="O207" s="117"/>
      <c r="P207" s="117"/>
    </row>
    <row r="208" s="95" customFormat="1" ht="15.75" customHeight="1" spans="1:16">
      <c r="A208" s="112">
        <v>2013699</v>
      </c>
      <c r="B208" s="113" t="s">
        <v>168</v>
      </c>
      <c r="C208" s="118">
        <v>205</v>
      </c>
      <c r="D208" s="118">
        <v>137</v>
      </c>
      <c r="E208" s="115">
        <f t="shared" si="29"/>
        <v>-68</v>
      </c>
      <c r="F208" s="116">
        <f t="shared" si="30"/>
        <v>-0.331707317073171</v>
      </c>
      <c r="G208" s="118">
        <v>137</v>
      </c>
      <c r="H208" s="117"/>
      <c r="I208" s="117"/>
      <c r="J208" s="117"/>
      <c r="K208" s="117"/>
      <c r="L208" s="117"/>
      <c r="M208" s="117"/>
      <c r="N208" s="117"/>
      <c r="O208" s="117"/>
      <c r="P208" s="117"/>
    </row>
    <row r="209" s="95" customFormat="1" ht="15.75" customHeight="1" spans="1:16">
      <c r="A209" s="112">
        <v>20137</v>
      </c>
      <c r="B209" s="113" t="s">
        <v>169</v>
      </c>
      <c r="C209" s="114">
        <f t="shared" ref="C209:G209" si="32">SUM(C210,C211,C212,C213,C214,C215)</f>
        <v>0</v>
      </c>
      <c r="D209" s="114">
        <f t="shared" si="32"/>
        <v>25</v>
      </c>
      <c r="E209" s="115">
        <f t="shared" si="29"/>
        <v>25</v>
      </c>
      <c r="F209" s="116" t="str">
        <f t="shared" si="30"/>
        <v/>
      </c>
      <c r="G209" s="114">
        <f t="shared" si="32"/>
        <v>25</v>
      </c>
      <c r="H209" s="117"/>
      <c r="I209" s="117"/>
      <c r="J209" s="117"/>
      <c r="K209" s="117"/>
      <c r="L209" s="117"/>
      <c r="M209" s="117"/>
      <c r="N209" s="117"/>
      <c r="O209" s="117"/>
      <c r="P209" s="117"/>
    </row>
    <row r="210" s="95" customFormat="1" ht="15.75" customHeight="1" spans="1:16">
      <c r="A210" s="112">
        <v>2013701</v>
      </c>
      <c r="B210" s="113" t="s">
        <v>58</v>
      </c>
      <c r="C210" s="118"/>
      <c r="D210" s="118"/>
      <c r="E210" s="115">
        <f t="shared" si="29"/>
        <v>0</v>
      </c>
      <c r="F210" s="116" t="str">
        <f t="shared" si="30"/>
        <v/>
      </c>
      <c r="G210" s="118"/>
      <c r="H210" s="117"/>
      <c r="I210" s="117"/>
      <c r="J210" s="117"/>
      <c r="K210" s="117"/>
      <c r="L210" s="117"/>
      <c r="M210" s="117"/>
      <c r="N210" s="117"/>
      <c r="O210" s="117"/>
      <c r="P210" s="117"/>
    </row>
    <row r="211" s="95" customFormat="1" ht="15.75" customHeight="1" spans="1:16">
      <c r="A211" s="112">
        <v>2013702</v>
      </c>
      <c r="B211" s="113" t="s">
        <v>59</v>
      </c>
      <c r="C211" s="119"/>
      <c r="D211" s="119"/>
      <c r="E211" s="115">
        <f t="shared" si="29"/>
        <v>0</v>
      </c>
      <c r="F211" s="116" t="str">
        <f t="shared" si="30"/>
        <v/>
      </c>
      <c r="G211" s="119"/>
      <c r="H211" s="117"/>
      <c r="I211" s="117"/>
      <c r="J211" s="117"/>
      <c r="K211" s="117"/>
      <c r="L211" s="117"/>
      <c r="M211" s="117"/>
      <c r="N211" s="117"/>
      <c r="O211" s="117"/>
      <c r="P211" s="117"/>
    </row>
    <row r="212" s="95" customFormat="1" ht="15.75" customHeight="1" spans="1:16">
      <c r="A212" s="112">
        <v>2013703</v>
      </c>
      <c r="B212" s="113" t="s">
        <v>60</v>
      </c>
      <c r="C212" s="119"/>
      <c r="D212" s="119"/>
      <c r="E212" s="115">
        <f t="shared" si="29"/>
        <v>0</v>
      </c>
      <c r="F212" s="116" t="str">
        <f t="shared" si="30"/>
        <v/>
      </c>
      <c r="G212" s="119"/>
      <c r="H212" s="117"/>
      <c r="I212" s="117"/>
      <c r="J212" s="117"/>
      <c r="K212" s="117"/>
      <c r="L212" s="117"/>
      <c r="M212" s="117"/>
      <c r="N212" s="117"/>
      <c r="O212" s="117"/>
      <c r="P212" s="117"/>
    </row>
    <row r="213" s="95" customFormat="1" ht="15.75" customHeight="1" spans="1:16">
      <c r="A213" s="112">
        <v>2013704</v>
      </c>
      <c r="B213" s="113" t="s">
        <v>170</v>
      </c>
      <c r="C213" s="119"/>
      <c r="D213" s="119">
        <v>25</v>
      </c>
      <c r="E213" s="115">
        <f t="shared" si="29"/>
        <v>25</v>
      </c>
      <c r="F213" s="116" t="str">
        <f t="shared" si="30"/>
        <v/>
      </c>
      <c r="G213" s="119">
        <v>25</v>
      </c>
      <c r="H213" s="117"/>
      <c r="I213" s="117"/>
      <c r="J213" s="117"/>
      <c r="K213" s="117"/>
      <c r="L213" s="117"/>
      <c r="M213" s="117"/>
      <c r="N213" s="117"/>
      <c r="O213" s="117"/>
      <c r="P213" s="117"/>
    </row>
    <row r="214" s="95" customFormat="1" ht="15.75" customHeight="1" spans="1:16">
      <c r="A214" s="112">
        <v>2013750</v>
      </c>
      <c r="B214" s="113" t="s">
        <v>67</v>
      </c>
      <c r="C214" s="119"/>
      <c r="D214" s="119"/>
      <c r="E214" s="115">
        <f t="shared" si="29"/>
        <v>0</v>
      </c>
      <c r="F214" s="116" t="str">
        <f t="shared" si="30"/>
        <v/>
      </c>
      <c r="G214" s="119"/>
      <c r="H214" s="117"/>
      <c r="I214" s="117"/>
      <c r="J214" s="117"/>
      <c r="K214" s="117"/>
      <c r="L214" s="117"/>
      <c r="M214" s="117"/>
      <c r="N214" s="117"/>
      <c r="O214" s="117"/>
      <c r="P214" s="117"/>
    </row>
    <row r="215" s="95" customFormat="1" ht="15.75" customHeight="1" spans="1:16">
      <c r="A215" s="112">
        <v>2013799</v>
      </c>
      <c r="B215" s="113" t="s">
        <v>171</v>
      </c>
      <c r="C215" s="119"/>
      <c r="D215" s="119"/>
      <c r="E215" s="115">
        <f t="shared" si="29"/>
        <v>0</v>
      </c>
      <c r="F215" s="116" t="str">
        <f t="shared" si="30"/>
        <v/>
      </c>
      <c r="G215" s="119"/>
      <c r="H215" s="117"/>
      <c r="I215" s="117"/>
      <c r="J215" s="117"/>
      <c r="K215" s="117"/>
      <c r="L215" s="117"/>
      <c r="M215" s="117"/>
      <c r="N215" s="117"/>
      <c r="O215" s="117"/>
      <c r="P215" s="117"/>
    </row>
    <row r="216" s="95" customFormat="1" ht="15.75" customHeight="1" spans="1:16">
      <c r="A216" s="112">
        <v>20138</v>
      </c>
      <c r="B216" s="113" t="s">
        <v>172</v>
      </c>
      <c r="C216" s="114">
        <f t="shared" ref="C216:G216" si="33">SUM(C217,C218,C219,C220,C221,C222,C223,C224,C225,C226,C227,C228,C229,C230)</f>
        <v>1325</v>
      </c>
      <c r="D216" s="114">
        <f t="shared" si="33"/>
        <v>1376</v>
      </c>
      <c r="E216" s="115">
        <f t="shared" si="29"/>
        <v>51</v>
      </c>
      <c r="F216" s="116">
        <f t="shared" si="30"/>
        <v>0.0384905660377358</v>
      </c>
      <c r="G216" s="114">
        <f t="shared" si="33"/>
        <v>1376</v>
      </c>
      <c r="H216" s="117"/>
      <c r="I216" s="117"/>
      <c r="J216" s="117"/>
      <c r="K216" s="117"/>
      <c r="L216" s="117"/>
      <c r="M216" s="117"/>
      <c r="N216" s="117"/>
      <c r="O216" s="117"/>
      <c r="P216" s="117"/>
    </row>
    <row r="217" s="95" customFormat="1" ht="15.75" customHeight="1" spans="1:16">
      <c r="A217" s="112">
        <v>2013801</v>
      </c>
      <c r="B217" s="113" t="s">
        <v>58</v>
      </c>
      <c r="C217" s="118">
        <v>706</v>
      </c>
      <c r="D217" s="118">
        <v>773</v>
      </c>
      <c r="E217" s="115">
        <f t="shared" si="29"/>
        <v>67</v>
      </c>
      <c r="F217" s="116">
        <f t="shared" si="30"/>
        <v>0.0949008498583569</v>
      </c>
      <c r="G217" s="118">
        <v>773</v>
      </c>
      <c r="H217" s="117"/>
      <c r="I217" s="117"/>
      <c r="J217" s="117"/>
      <c r="K217" s="117"/>
      <c r="L217" s="117"/>
      <c r="M217" s="117"/>
      <c r="N217" s="117"/>
      <c r="O217" s="117"/>
      <c r="P217" s="117"/>
    </row>
    <row r="218" s="95" customFormat="1" ht="15.75" customHeight="1" spans="1:16">
      <c r="A218" s="112">
        <v>2013802</v>
      </c>
      <c r="B218" s="113" t="s">
        <v>59</v>
      </c>
      <c r="C218" s="119">
        <v>162</v>
      </c>
      <c r="D218" s="119">
        <v>187</v>
      </c>
      <c r="E218" s="115">
        <f t="shared" si="29"/>
        <v>25</v>
      </c>
      <c r="F218" s="116">
        <f t="shared" si="30"/>
        <v>0.154320987654321</v>
      </c>
      <c r="G218" s="119">
        <v>187</v>
      </c>
      <c r="H218" s="117"/>
      <c r="I218" s="117"/>
      <c r="J218" s="117"/>
      <c r="K218" s="117"/>
      <c r="L218" s="117"/>
      <c r="M218" s="117"/>
      <c r="N218" s="117"/>
      <c r="O218" s="117"/>
      <c r="P218" s="117"/>
    </row>
    <row r="219" s="95" customFormat="1" ht="15.75" customHeight="1" spans="1:16">
      <c r="A219" s="112">
        <v>2013803</v>
      </c>
      <c r="B219" s="113" t="s">
        <v>60</v>
      </c>
      <c r="C219" s="119"/>
      <c r="D219" s="119"/>
      <c r="E219" s="115">
        <f t="shared" si="29"/>
        <v>0</v>
      </c>
      <c r="F219" s="116" t="str">
        <f t="shared" si="30"/>
        <v/>
      </c>
      <c r="G219" s="119"/>
      <c r="H219" s="117"/>
      <c r="I219" s="117"/>
      <c r="J219" s="117"/>
      <c r="K219" s="117"/>
      <c r="L219" s="117"/>
      <c r="M219" s="117"/>
      <c r="N219" s="117"/>
      <c r="O219" s="117"/>
      <c r="P219" s="117"/>
    </row>
    <row r="220" s="95" customFormat="1" ht="15.75" customHeight="1" spans="1:16">
      <c r="A220" s="112">
        <v>2013804</v>
      </c>
      <c r="B220" s="113" t="s">
        <v>173</v>
      </c>
      <c r="C220" s="119"/>
      <c r="D220" s="119"/>
      <c r="E220" s="115">
        <f t="shared" si="29"/>
        <v>0</v>
      </c>
      <c r="F220" s="116" t="str">
        <f t="shared" si="30"/>
        <v/>
      </c>
      <c r="G220" s="119"/>
      <c r="H220" s="117"/>
      <c r="I220" s="117"/>
      <c r="J220" s="117"/>
      <c r="K220" s="117"/>
      <c r="L220" s="117"/>
      <c r="M220" s="117"/>
      <c r="N220" s="117"/>
      <c r="O220" s="117"/>
      <c r="P220" s="117"/>
    </row>
    <row r="221" s="95" customFormat="1" ht="15.75" customHeight="1" spans="1:16">
      <c r="A221" s="112">
        <v>2013805</v>
      </c>
      <c r="B221" s="113" t="s">
        <v>174</v>
      </c>
      <c r="C221" s="119">
        <v>16</v>
      </c>
      <c r="D221" s="119">
        <v>53</v>
      </c>
      <c r="E221" s="115">
        <f t="shared" si="29"/>
        <v>37</v>
      </c>
      <c r="F221" s="116">
        <f t="shared" si="30"/>
        <v>2.3125</v>
      </c>
      <c r="G221" s="119">
        <v>53</v>
      </c>
      <c r="H221" s="117"/>
      <c r="I221" s="117"/>
      <c r="J221" s="117"/>
      <c r="K221" s="117"/>
      <c r="L221" s="117"/>
      <c r="M221" s="117"/>
      <c r="N221" s="117"/>
      <c r="O221" s="117"/>
      <c r="P221" s="117"/>
    </row>
    <row r="222" s="95" customFormat="1" ht="15.75" customHeight="1" spans="1:16">
      <c r="A222" s="112">
        <v>2013808</v>
      </c>
      <c r="B222" s="113" t="s">
        <v>99</v>
      </c>
      <c r="C222" s="119"/>
      <c r="D222" s="119">
        <v>6</v>
      </c>
      <c r="E222" s="115">
        <f t="shared" si="29"/>
        <v>6</v>
      </c>
      <c r="F222" s="116" t="str">
        <f t="shared" si="30"/>
        <v/>
      </c>
      <c r="G222" s="119">
        <v>6</v>
      </c>
      <c r="H222" s="117"/>
      <c r="I222" s="117"/>
      <c r="J222" s="117"/>
      <c r="K222" s="117"/>
      <c r="L222" s="117"/>
      <c r="M222" s="117"/>
      <c r="N222" s="117"/>
      <c r="O222" s="117"/>
      <c r="P222" s="117"/>
    </row>
    <row r="223" s="95" customFormat="1" ht="15.75" customHeight="1" spans="1:16">
      <c r="A223" s="112">
        <v>2013810</v>
      </c>
      <c r="B223" s="113" t="s">
        <v>175</v>
      </c>
      <c r="C223" s="119"/>
      <c r="D223" s="119"/>
      <c r="E223" s="115">
        <f t="shared" si="29"/>
        <v>0</v>
      </c>
      <c r="F223" s="116" t="str">
        <f t="shared" si="30"/>
        <v/>
      </c>
      <c r="G223" s="119"/>
      <c r="H223" s="117"/>
      <c r="I223" s="117"/>
      <c r="J223" s="117"/>
      <c r="K223" s="117"/>
      <c r="L223" s="117"/>
      <c r="M223" s="117"/>
      <c r="N223" s="117"/>
      <c r="O223" s="117"/>
      <c r="P223" s="117"/>
    </row>
    <row r="224" s="95" customFormat="1" ht="15.75" customHeight="1" spans="1:16">
      <c r="A224" s="112">
        <v>2013812</v>
      </c>
      <c r="B224" s="113" t="s">
        <v>176</v>
      </c>
      <c r="C224" s="119">
        <v>8</v>
      </c>
      <c r="D224" s="119">
        <v>8</v>
      </c>
      <c r="E224" s="115">
        <f t="shared" si="29"/>
        <v>0</v>
      </c>
      <c r="F224" s="116">
        <f t="shared" si="30"/>
        <v>0</v>
      </c>
      <c r="G224" s="119">
        <v>8</v>
      </c>
      <c r="H224" s="117"/>
      <c r="I224" s="117"/>
      <c r="J224" s="117"/>
      <c r="K224" s="117"/>
      <c r="L224" s="117"/>
      <c r="M224" s="117"/>
      <c r="N224" s="117"/>
      <c r="O224" s="117"/>
      <c r="P224" s="117"/>
    </row>
    <row r="225" s="95" customFormat="1" ht="15.75" customHeight="1" spans="1:16">
      <c r="A225" s="112">
        <v>2013813</v>
      </c>
      <c r="B225" s="113" t="s">
        <v>177</v>
      </c>
      <c r="C225" s="119"/>
      <c r="D225" s="119"/>
      <c r="E225" s="115">
        <f t="shared" si="29"/>
        <v>0</v>
      </c>
      <c r="F225" s="116" t="str">
        <f t="shared" si="30"/>
        <v/>
      </c>
      <c r="G225" s="119"/>
      <c r="H225" s="117"/>
      <c r="I225" s="117"/>
      <c r="J225" s="117"/>
      <c r="K225" s="117"/>
      <c r="L225" s="117"/>
      <c r="M225" s="117"/>
      <c r="N225" s="117"/>
      <c r="O225" s="117"/>
      <c r="P225" s="117"/>
    </row>
    <row r="226" s="95" customFormat="1" ht="15.75" customHeight="1" spans="1:16">
      <c r="A226" s="112">
        <v>2013814</v>
      </c>
      <c r="B226" s="113" t="s">
        <v>178</v>
      </c>
      <c r="C226" s="119"/>
      <c r="D226" s="119"/>
      <c r="E226" s="115">
        <f t="shared" si="29"/>
        <v>0</v>
      </c>
      <c r="F226" s="116" t="str">
        <f t="shared" si="30"/>
        <v/>
      </c>
      <c r="G226" s="119"/>
      <c r="H226" s="117"/>
      <c r="I226" s="117"/>
      <c r="J226" s="117"/>
      <c r="K226" s="117"/>
      <c r="L226" s="117"/>
      <c r="M226" s="117"/>
      <c r="N226" s="117"/>
      <c r="O226" s="117"/>
      <c r="P226" s="117"/>
    </row>
    <row r="227" s="95" customFormat="1" ht="15.75" customHeight="1" spans="1:16">
      <c r="A227" s="112">
        <v>2013815</v>
      </c>
      <c r="B227" s="113" t="s">
        <v>179</v>
      </c>
      <c r="C227" s="119">
        <v>25</v>
      </c>
      <c r="D227" s="119">
        <v>25</v>
      </c>
      <c r="E227" s="115">
        <f t="shared" si="29"/>
        <v>0</v>
      </c>
      <c r="F227" s="116">
        <f t="shared" si="30"/>
        <v>0</v>
      </c>
      <c r="G227" s="119">
        <v>25</v>
      </c>
      <c r="H227" s="117"/>
      <c r="I227" s="117"/>
      <c r="J227" s="117"/>
      <c r="K227" s="117"/>
      <c r="L227" s="117"/>
      <c r="M227" s="117"/>
      <c r="N227" s="117"/>
      <c r="O227" s="117"/>
      <c r="P227" s="117"/>
    </row>
    <row r="228" s="95" customFormat="1" ht="15.75" customHeight="1" spans="1:16">
      <c r="A228" s="112">
        <v>2013816</v>
      </c>
      <c r="B228" s="113" t="s">
        <v>180</v>
      </c>
      <c r="C228" s="119">
        <v>61</v>
      </c>
      <c r="D228" s="119">
        <v>24</v>
      </c>
      <c r="E228" s="115">
        <f t="shared" si="29"/>
        <v>-37</v>
      </c>
      <c r="F228" s="116">
        <f t="shared" si="30"/>
        <v>-0.60655737704918</v>
      </c>
      <c r="G228" s="119">
        <v>24</v>
      </c>
      <c r="H228" s="117"/>
      <c r="I228" s="117"/>
      <c r="J228" s="117"/>
      <c r="K228" s="117"/>
      <c r="L228" s="117"/>
      <c r="M228" s="117"/>
      <c r="N228" s="117"/>
      <c r="O228" s="117"/>
      <c r="P228" s="117"/>
    </row>
    <row r="229" s="95" customFormat="1" ht="15.75" customHeight="1" spans="1:16">
      <c r="A229" s="112">
        <v>2013850</v>
      </c>
      <c r="B229" s="113" t="s">
        <v>67</v>
      </c>
      <c r="C229" s="119">
        <v>347</v>
      </c>
      <c r="D229" s="119">
        <v>300</v>
      </c>
      <c r="E229" s="115">
        <f t="shared" si="29"/>
        <v>-47</v>
      </c>
      <c r="F229" s="116">
        <f t="shared" si="30"/>
        <v>-0.135446685878963</v>
      </c>
      <c r="G229" s="119">
        <v>300</v>
      </c>
      <c r="H229" s="117"/>
      <c r="I229" s="117"/>
      <c r="J229" s="117"/>
      <c r="K229" s="117"/>
      <c r="L229" s="117"/>
      <c r="M229" s="117"/>
      <c r="N229" s="117"/>
      <c r="O229" s="117"/>
      <c r="P229" s="117"/>
    </row>
    <row r="230" s="95" customFormat="1" ht="15.75" customHeight="1" spans="1:16">
      <c r="A230" s="112">
        <v>2013899</v>
      </c>
      <c r="B230" s="113" t="s">
        <v>181</v>
      </c>
      <c r="C230" s="119"/>
      <c r="D230" s="119"/>
      <c r="E230" s="115">
        <f t="shared" si="29"/>
        <v>0</v>
      </c>
      <c r="F230" s="116" t="str">
        <f t="shared" si="30"/>
        <v/>
      </c>
      <c r="G230" s="119"/>
      <c r="H230" s="117"/>
      <c r="I230" s="117"/>
      <c r="J230" s="117"/>
      <c r="K230" s="117"/>
      <c r="L230" s="117"/>
      <c r="M230" s="117"/>
      <c r="N230" s="117"/>
      <c r="O230" s="117"/>
      <c r="P230" s="117"/>
    </row>
    <row r="231" s="95" customFormat="1" ht="15.75" customHeight="1" spans="1:16">
      <c r="A231" s="112">
        <v>20199</v>
      </c>
      <c r="B231" s="113" t="s">
        <v>182</v>
      </c>
      <c r="C231" s="114">
        <f t="shared" ref="C231:G231" si="34">SUM(C232,C233)</f>
        <v>314</v>
      </c>
      <c r="D231" s="114">
        <f t="shared" si="34"/>
        <v>6432</v>
      </c>
      <c r="E231" s="115">
        <f t="shared" si="29"/>
        <v>6118</v>
      </c>
      <c r="F231" s="116">
        <f t="shared" si="30"/>
        <v>19.484076433121</v>
      </c>
      <c r="G231" s="114">
        <f t="shared" si="34"/>
        <v>6432</v>
      </c>
      <c r="H231" s="117"/>
      <c r="I231" s="117"/>
      <c r="J231" s="117"/>
      <c r="K231" s="117"/>
      <c r="L231" s="117"/>
      <c r="M231" s="117"/>
      <c r="N231" s="117"/>
      <c r="O231" s="117"/>
      <c r="P231" s="117"/>
    </row>
    <row r="232" s="95" customFormat="1" ht="15.75" customHeight="1" spans="1:16">
      <c r="A232" s="112">
        <v>2019901</v>
      </c>
      <c r="B232" s="113" t="s">
        <v>183</v>
      </c>
      <c r="C232" s="118"/>
      <c r="D232" s="118"/>
      <c r="E232" s="115">
        <f t="shared" si="29"/>
        <v>0</v>
      </c>
      <c r="F232" s="116" t="str">
        <f t="shared" si="30"/>
        <v/>
      </c>
      <c r="G232" s="118"/>
      <c r="H232" s="117"/>
      <c r="I232" s="117"/>
      <c r="J232" s="117"/>
      <c r="K232" s="117"/>
      <c r="L232" s="117"/>
      <c r="M232" s="117"/>
      <c r="N232" s="117"/>
      <c r="O232" s="117"/>
      <c r="P232" s="117"/>
    </row>
    <row r="233" s="95" customFormat="1" ht="15.75" customHeight="1" spans="1:16">
      <c r="A233" s="112">
        <v>2019999</v>
      </c>
      <c r="B233" s="113" t="s">
        <v>184</v>
      </c>
      <c r="C233" s="118">
        <v>314</v>
      </c>
      <c r="D233" s="118">
        <v>6432</v>
      </c>
      <c r="E233" s="115">
        <f t="shared" si="29"/>
        <v>6118</v>
      </c>
      <c r="F233" s="116">
        <f t="shared" si="30"/>
        <v>19.484076433121</v>
      </c>
      <c r="G233" s="118">
        <v>6432</v>
      </c>
      <c r="H233" s="117"/>
      <c r="I233" s="117"/>
      <c r="J233" s="117"/>
      <c r="K233" s="117"/>
      <c r="L233" s="117"/>
      <c r="M233" s="117"/>
      <c r="N233" s="117"/>
      <c r="O233" s="117"/>
      <c r="P233" s="117"/>
    </row>
    <row r="234" s="95" customFormat="1" ht="15.75" customHeight="1" spans="1:16">
      <c r="A234" s="112">
        <v>202</v>
      </c>
      <c r="B234" s="113" t="s">
        <v>185</v>
      </c>
      <c r="C234" s="114">
        <f t="shared" ref="C234:G234" si="35">SUM(C235,C236,C237)</f>
        <v>0</v>
      </c>
      <c r="D234" s="114">
        <f t="shared" si="35"/>
        <v>0</v>
      </c>
      <c r="E234" s="115">
        <f t="shared" si="29"/>
        <v>0</v>
      </c>
      <c r="F234" s="116" t="str">
        <f t="shared" si="30"/>
        <v/>
      </c>
      <c r="G234" s="114">
        <f t="shared" si="35"/>
        <v>0</v>
      </c>
      <c r="H234" s="117"/>
      <c r="I234" s="117"/>
      <c r="J234" s="117"/>
      <c r="K234" s="117"/>
      <c r="L234" s="117"/>
      <c r="M234" s="117"/>
      <c r="N234" s="117"/>
      <c r="O234" s="117"/>
      <c r="P234" s="117"/>
    </row>
    <row r="235" s="95" customFormat="1" ht="15.75" customHeight="1" spans="1:16">
      <c r="A235" s="112">
        <v>20205</v>
      </c>
      <c r="B235" s="113" t="s">
        <v>186</v>
      </c>
      <c r="C235" s="118"/>
      <c r="D235" s="118"/>
      <c r="E235" s="115">
        <f t="shared" si="29"/>
        <v>0</v>
      </c>
      <c r="F235" s="116" t="str">
        <f t="shared" si="30"/>
        <v/>
      </c>
      <c r="G235" s="118"/>
      <c r="H235" s="117"/>
      <c r="I235" s="117"/>
      <c r="J235" s="117"/>
      <c r="K235" s="117"/>
      <c r="L235" s="117"/>
      <c r="M235" s="117"/>
      <c r="N235" s="117"/>
      <c r="O235" s="117"/>
      <c r="P235" s="117"/>
    </row>
    <row r="236" s="95" customFormat="1" ht="15.75" customHeight="1" spans="1:16">
      <c r="A236" s="112">
        <v>20206</v>
      </c>
      <c r="B236" s="113" t="s">
        <v>187</v>
      </c>
      <c r="C236" s="118"/>
      <c r="D236" s="118"/>
      <c r="E236" s="115">
        <f t="shared" si="29"/>
        <v>0</v>
      </c>
      <c r="F236" s="116" t="str">
        <f t="shared" si="30"/>
        <v/>
      </c>
      <c r="G236" s="118"/>
      <c r="H236" s="117"/>
      <c r="I236" s="117"/>
      <c r="J236" s="117"/>
      <c r="K236" s="117"/>
      <c r="L236" s="117"/>
      <c r="M236" s="117"/>
      <c r="N236" s="117"/>
      <c r="O236" s="117"/>
      <c r="P236" s="117"/>
    </row>
    <row r="237" s="95" customFormat="1" ht="15.75" customHeight="1" spans="1:16">
      <c r="A237" s="112">
        <v>20299</v>
      </c>
      <c r="B237" s="113" t="s">
        <v>188</v>
      </c>
      <c r="C237" s="118"/>
      <c r="D237" s="118"/>
      <c r="E237" s="115">
        <f t="shared" si="29"/>
        <v>0</v>
      </c>
      <c r="F237" s="116" t="str">
        <f t="shared" si="30"/>
        <v/>
      </c>
      <c r="G237" s="118"/>
      <c r="H237" s="117"/>
      <c r="I237" s="117"/>
      <c r="J237" s="117"/>
      <c r="K237" s="117"/>
      <c r="L237" s="117"/>
      <c r="M237" s="117"/>
      <c r="N237" s="117"/>
      <c r="O237" s="117"/>
      <c r="P237" s="117"/>
    </row>
    <row r="238" s="95" customFormat="1" ht="15.75" customHeight="1" spans="1:16">
      <c r="A238" s="112">
        <v>203</v>
      </c>
      <c r="B238" s="113" t="s">
        <v>189</v>
      </c>
      <c r="C238" s="114">
        <f t="shared" ref="C238:G238" si="36">SUM(C239,C247)</f>
        <v>0</v>
      </c>
      <c r="D238" s="114">
        <f t="shared" si="36"/>
        <v>0</v>
      </c>
      <c r="E238" s="115">
        <f t="shared" si="29"/>
        <v>0</v>
      </c>
      <c r="F238" s="116" t="str">
        <f t="shared" si="30"/>
        <v/>
      </c>
      <c r="G238" s="114">
        <f t="shared" si="36"/>
        <v>0</v>
      </c>
      <c r="H238" s="117"/>
      <c r="I238" s="117"/>
      <c r="J238" s="117"/>
      <c r="K238" s="117"/>
      <c r="L238" s="117"/>
      <c r="M238" s="117"/>
      <c r="N238" s="117"/>
      <c r="O238" s="117"/>
      <c r="P238" s="117"/>
    </row>
    <row r="239" s="95" customFormat="1" ht="15.75" customHeight="1" spans="1:16">
      <c r="A239" s="112">
        <v>20306</v>
      </c>
      <c r="B239" s="113" t="s">
        <v>190</v>
      </c>
      <c r="C239" s="114"/>
      <c r="D239" s="114"/>
      <c r="E239" s="115">
        <f t="shared" si="29"/>
        <v>0</v>
      </c>
      <c r="F239" s="116" t="str">
        <f t="shared" si="30"/>
        <v/>
      </c>
      <c r="G239" s="114"/>
      <c r="H239" s="117"/>
      <c r="I239" s="117"/>
      <c r="J239" s="117"/>
      <c r="K239" s="117"/>
      <c r="L239" s="117"/>
      <c r="M239" s="117"/>
      <c r="N239" s="117"/>
      <c r="O239" s="117"/>
      <c r="P239" s="117"/>
    </row>
    <row r="240" s="95" customFormat="1" ht="15.75" customHeight="1" spans="1:16">
      <c r="A240" s="112">
        <v>2030601</v>
      </c>
      <c r="B240" s="113" t="s">
        <v>191</v>
      </c>
      <c r="C240" s="118"/>
      <c r="D240" s="118"/>
      <c r="E240" s="115">
        <f t="shared" si="29"/>
        <v>0</v>
      </c>
      <c r="F240" s="116" t="str">
        <f t="shared" si="30"/>
        <v/>
      </c>
      <c r="G240" s="118"/>
      <c r="H240" s="117"/>
      <c r="I240" s="117"/>
      <c r="J240" s="117"/>
      <c r="K240" s="117"/>
      <c r="L240" s="117"/>
      <c r="M240" s="117"/>
      <c r="N240" s="117"/>
      <c r="O240" s="117"/>
      <c r="P240" s="117"/>
    </row>
    <row r="241" s="95" customFormat="1" ht="15.75" customHeight="1" spans="1:16">
      <c r="A241" s="112">
        <v>2030602</v>
      </c>
      <c r="B241" s="113" t="s">
        <v>192</v>
      </c>
      <c r="C241" s="119"/>
      <c r="D241" s="119"/>
      <c r="E241" s="115">
        <f t="shared" si="29"/>
        <v>0</v>
      </c>
      <c r="F241" s="116" t="str">
        <f t="shared" si="30"/>
        <v/>
      </c>
      <c r="G241" s="119"/>
      <c r="H241" s="117"/>
      <c r="I241" s="117"/>
      <c r="J241" s="117"/>
      <c r="K241" s="117"/>
      <c r="L241" s="117"/>
      <c r="M241" s="117"/>
      <c r="N241" s="117"/>
      <c r="O241" s="117"/>
      <c r="P241" s="117"/>
    </row>
    <row r="242" s="95" customFormat="1" ht="15.75" customHeight="1" spans="1:16">
      <c r="A242" s="112">
        <v>2030603</v>
      </c>
      <c r="B242" s="113" t="s">
        <v>193</v>
      </c>
      <c r="C242" s="119"/>
      <c r="D242" s="119"/>
      <c r="E242" s="115">
        <f t="shared" si="29"/>
        <v>0</v>
      </c>
      <c r="F242" s="116" t="str">
        <f t="shared" si="30"/>
        <v/>
      </c>
      <c r="G242" s="119"/>
      <c r="H242" s="117"/>
      <c r="I242" s="117"/>
      <c r="J242" s="117"/>
      <c r="K242" s="117"/>
      <c r="L242" s="117"/>
      <c r="M242" s="117"/>
      <c r="N242" s="117"/>
      <c r="O242" s="117"/>
      <c r="P242" s="117"/>
    </row>
    <row r="243" s="95" customFormat="1" ht="15.75" customHeight="1" spans="1:16">
      <c r="A243" s="112">
        <v>2030604</v>
      </c>
      <c r="B243" s="113" t="s">
        <v>194</v>
      </c>
      <c r="C243" s="119"/>
      <c r="D243" s="119"/>
      <c r="E243" s="115">
        <f t="shared" si="29"/>
        <v>0</v>
      </c>
      <c r="F243" s="116" t="str">
        <f t="shared" si="30"/>
        <v/>
      </c>
      <c r="G243" s="119"/>
      <c r="H243" s="117"/>
      <c r="I243" s="117"/>
      <c r="J243" s="117"/>
      <c r="K243" s="117"/>
      <c r="L243" s="117"/>
      <c r="M243" s="117"/>
      <c r="N243" s="117"/>
      <c r="O243" s="117"/>
      <c r="P243" s="117"/>
    </row>
    <row r="244" s="95" customFormat="1" ht="15.75" customHeight="1" spans="1:16">
      <c r="A244" s="112">
        <v>2030607</v>
      </c>
      <c r="B244" s="113" t="s">
        <v>195</v>
      </c>
      <c r="C244" s="119"/>
      <c r="D244" s="119"/>
      <c r="E244" s="115">
        <f t="shared" si="29"/>
        <v>0</v>
      </c>
      <c r="F244" s="116" t="str">
        <f t="shared" si="30"/>
        <v/>
      </c>
      <c r="G244" s="119"/>
      <c r="H244" s="117"/>
      <c r="I244" s="117"/>
      <c r="J244" s="117"/>
      <c r="K244" s="117"/>
      <c r="L244" s="117"/>
      <c r="M244" s="117"/>
      <c r="N244" s="117"/>
      <c r="O244" s="117"/>
      <c r="P244" s="117"/>
    </row>
    <row r="245" s="95" customFormat="1" ht="15.75" customHeight="1" spans="1:16">
      <c r="A245" s="112">
        <v>2030608</v>
      </c>
      <c r="B245" s="113" t="s">
        <v>196</v>
      </c>
      <c r="C245" s="119"/>
      <c r="D245" s="119"/>
      <c r="E245" s="115">
        <f t="shared" si="29"/>
        <v>0</v>
      </c>
      <c r="F245" s="116" t="str">
        <f t="shared" si="30"/>
        <v/>
      </c>
      <c r="G245" s="119"/>
      <c r="H245" s="117"/>
      <c r="I245" s="117"/>
      <c r="J245" s="117"/>
      <c r="K245" s="117"/>
      <c r="L245" s="117"/>
      <c r="M245" s="117"/>
      <c r="N245" s="117"/>
      <c r="O245" s="117"/>
      <c r="P245" s="117"/>
    </row>
    <row r="246" s="95" customFormat="1" ht="15.75" customHeight="1" spans="1:16">
      <c r="A246" s="112">
        <v>2030699</v>
      </c>
      <c r="B246" s="113" t="s">
        <v>197</v>
      </c>
      <c r="C246" s="119"/>
      <c r="D246" s="119"/>
      <c r="E246" s="115">
        <f t="shared" si="29"/>
        <v>0</v>
      </c>
      <c r="F246" s="116" t="str">
        <f t="shared" si="30"/>
        <v/>
      </c>
      <c r="G246" s="119"/>
      <c r="H246" s="117"/>
      <c r="I246" s="117"/>
      <c r="J246" s="117"/>
      <c r="K246" s="117"/>
      <c r="L246" s="117"/>
      <c r="M246" s="117"/>
      <c r="N246" s="117"/>
      <c r="O246" s="117"/>
      <c r="P246" s="117"/>
    </row>
    <row r="247" s="95" customFormat="1" ht="15.75" customHeight="1" spans="1:16">
      <c r="A247" s="112">
        <v>20399</v>
      </c>
      <c r="B247" s="113" t="s">
        <v>198</v>
      </c>
      <c r="C247" s="119"/>
      <c r="D247" s="119"/>
      <c r="E247" s="115">
        <f t="shared" si="29"/>
        <v>0</v>
      </c>
      <c r="F247" s="116" t="str">
        <f t="shared" si="30"/>
        <v/>
      </c>
      <c r="G247" s="119"/>
      <c r="H247" s="117"/>
      <c r="I247" s="117"/>
      <c r="J247" s="117"/>
      <c r="K247" s="117"/>
      <c r="L247" s="117"/>
      <c r="M247" s="117"/>
      <c r="N247" s="117"/>
      <c r="O247" s="117"/>
      <c r="P247" s="117"/>
    </row>
    <row r="248" s="95" customFormat="1" ht="15.75" customHeight="1" spans="1:16">
      <c r="A248" s="112">
        <v>204</v>
      </c>
      <c r="B248" s="113" t="s">
        <v>199</v>
      </c>
      <c r="C248" s="114">
        <f t="shared" ref="C248:G248" si="37">SUM(C249,C252,C263,C270,C278,C287,C301,C311,C321,C329,C335)</f>
        <v>5867</v>
      </c>
      <c r="D248" s="114">
        <f t="shared" si="37"/>
        <v>6481</v>
      </c>
      <c r="E248" s="115">
        <f t="shared" si="29"/>
        <v>614</v>
      </c>
      <c r="F248" s="116">
        <f t="shared" si="30"/>
        <v>0.104653144707687</v>
      </c>
      <c r="G248" s="114">
        <f t="shared" si="37"/>
        <v>6481</v>
      </c>
      <c r="H248" s="117"/>
      <c r="I248" s="117"/>
      <c r="J248" s="117"/>
      <c r="K248" s="117"/>
      <c r="L248" s="117"/>
      <c r="M248" s="117"/>
      <c r="N248" s="117"/>
      <c r="O248" s="117"/>
      <c r="P248" s="117"/>
    </row>
    <row r="249" s="95" customFormat="1" ht="15.75" customHeight="1" spans="1:16">
      <c r="A249" s="112">
        <v>20401</v>
      </c>
      <c r="B249" s="113" t="s">
        <v>200</v>
      </c>
      <c r="C249" s="114">
        <v>12</v>
      </c>
      <c r="D249" s="114"/>
      <c r="E249" s="115">
        <f t="shared" si="29"/>
        <v>-12</v>
      </c>
      <c r="F249" s="116">
        <f t="shared" si="30"/>
        <v>-1</v>
      </c>
      <c r="G249" s="114"/>
      <c r="H249" s="117"/>
      <c r="I249" s="117"/>
      <c r="J249" s="117"/>
      <c r="K249" s="117"/>
      <c r="L249" s="117"/>
      <c r="M249" s="117"/>
      <c r="N249" s="117"/>
      <c r="O249" s="117"/>
      <c r="P249" s="117"/>
    </row>
    <row r="250" s="95" customFormat="1" ht="15.75" customHeight="1" spans="1:16">
      <c r="A250" s="112">
        <v>2040101</v>
      </c>
      <c r="B250" s="113" t="s">
        <v>201</v>
      </c>
      <c r="C250" s="118"/>
      <c r="D250" s="118"/>
      <c r="E250" s="115">
        <f t="shared" si="29"/>
        <v>0</v>
      </c>
      <c r="F250" s="116" t="str">
        <f t="shared" si="30"/>
        <v/>
      </c>
      <c r="G250" s="118"/>
      <c r="H250" s="117"/>
      <c r="I250" s="117"/>
      <c r="J250" s="117"/>
      <c r="K250" s="117"/>
      <c r="L250" s="117"/>
      <c r="M250" s="117"/>
      <c r="N250" s="117"/>
      <c r="O250" s="117"/>
      <c r="P250" s="117"/>
    </row>
    <row r="251" s="95" customFormat="1" ht="15.75" customHeight="1" spans="1:16">
      <c r="A251" s="112">
        <v>2040199</v>
      </c>
      <c r="B251" s="113" t="s">
        <v>202</v>
      </c>
      <c r="C251" s="118">
        <v>12</v>
      </c>
      <c r="D251" s="118"/>
      <c r="E251" s="115">
        <f t="shared" si="29"/>
        <v>-12</v>
      </c>
      <c r="F251" s="116">
        <f t="shared" si="30"/>
        <v>-1</v>
      </c>
      <c r="G251" s="118"/>
      <c r="H251" s="117"/>
      <c r="I251" s="117"/>
      <c r="J251" s="117"/>
      <c r="K251" s="117"/>
      <c r="L251" s="117"/>
      <c r="M251" s="117"/>
      <c r="N251" s="117"/>
      <c r="O251" s="117"/>
      <c r="P251" s="117"/>
    </row>
    <row r="252" s="95" customFormat="1" ht="15.75" customHeight="1" spans="1:16">
      <c r="A252" s="112">
        <v>20402</v>
      </c>
      <c r="B252" s="113" t="s">
        <v>203</v>
      </c>
      <c r="C252" s="114">
        <f t="shared" ref="C252:G252" si="38">SUM(C253,C254,C255,C256,C257,C258,C259,C260,C261,C262)</f>
        <v>5276</v>
      </c>
      <c r="D252" s="114">
        <f t="shared" si="38"/>
        <v>5814</v>
      </c>
      <c r="E252" s="115">
        <f t="shared" si="29"/>
        <v>538</v>
      </c>
      <c r="F252" s="116">
        <f t="shared" si="30"/>
        <v>0.101971190295679</v>
      </c>
      <c r="G252" s="114">
        <f t="shared" si="38"/>
        <v>5814</v>
      </c>
      <c r="H252" s="117"/>
      <c r="I252" s="117"/>
      <c r="J252" s="117"/>
      <c r="K252" s="117"/>
      <c r="L252" s="117"/>
      <c r="M252" s="117"/>
      <c r="N252" s="117"/>
      <c r="O252" s="117"/>
      <c r="P252" s="117"/>
    </row>
    <row r="253" s="95" customFormat="1" ht="15.75" customHeight="1" spans="1:16">
      <c r="A253" s="112">
        <v>2040201</v>
      </c>
      <c r="B253" s="113" t="s">
        <v>58</v>
      </c>
      <c r="C253" s="118">
        <v>4353</v>
      </c>
      <c r="D253" s="118">
        <v>5184</v>
      </c>
      <c r="E253" s="115">
        <f t="shared" si="29"/>
        <v>831</v>
      </c>
      <c r="F253" s="116">
        <f t="shared" si="30"/>
        <v>0.190902825637491</v>
      </c>
      <c r="G253" s="118">
        <v>5184</v>
      </c>
      <c r="H253" s="117"/>
      <c r="I253" s="117"/>
      <c r="J253" s="117"/>
      <c r="K253" s="117"/>
      <c r="L253" s="117"/>
      <c r="M253" s="117"/>
      <c r="N253" s="117"/>
      <c r="O253" s="117"/>
      <c r="P253" s="117"/>
    </row>
    <row r="254" s="95" customFormat="1" ht="15.75" customHeight="1" spans="1:16">
      <c r="A254" s="112">
        <v>2040202</v>
      </c>
      <c r="B254" s="113" t="s">
        <v>59</v>
      </c>
      <c r="C254" s="119">
        <v>356</v>
      </c>
      <c r="D254" s="119"/>
      <c r="E254" s="115">
        <f t="shared" si="29"/>
        <v>-356</v>
      </c>
      <c r="F254" s="116">
        <f t="shared" si="30"/>
        <v>-1</v>
      </c>
      <c r="G254" s="119"/>
      <c r="H254" s="117"/>
      <c r="I254" s="117"/>
      <c r="J254" s="117"/>
      <c r="K254" s="117"/>
      <c r="L254" s="117"/>
      <c r="M254" s="117"/>
      <c r="N254" s="117"/>
      <c r="O254" s="117"/>
      <c r="P254" s="117"/>
    </row>
    <row r="255" s="95" customFormat="1" ht="15.75" customHeight="1" spans="1:16">
      <c r="A255" s="112">
        <v>2040203</v>
      </c>
      <c r="B255" s="113" t="s">
        <v>60</v>
      </c>
      <c r="C255" s="119"/>
      <c r="D255" s="119"/>
      <c r="E255" s="115">
        <f t="shared" si="29"/>
        <v>0</v>
      </c>
      <c r="F255" s="116" t="str">
        <f t="shared" si="30"/>
        <v/>
      </c>
      <c r="G255" s="119"/>
      <c r="H255" s="117"/>
      <c r="I255" s="117"/>
      <c r="J255" s="117"/>
      <c r="K255" s="117"/>
      <c r="L255" s="117"/>
      <c r="M255" s="117"/>
      <c r="N255" s="117"/>
      <c r="O255" s="117"/>
      <c r="P255" s="117"/>
    </row>
    <row r="256" s="95" customFormat="1" ht="15.75" customHeight="1" spans="1:16">
      <c r="A256" s="112">
        <v>2040219</v>
      </c>
      <c r="B256" s="113" t="s">
        <v>99</v>
      </c>
      <c r="C256" s="119">
        <v>110</v>
      </c>
      <c r="D256" s="119">
        <v>110</v>
      </c>
      <c r="E256" s="115">
        <f t="shared" si="29"/>
        <v>0</v>
      </c>
      <c r="F256" s="116">
        <f t="shared" si="30"/>
        <v>0</v>
      </c>
      <c r="G256" s="119">
        <v>110</v>
      </c>
      <c r="H256" s="117"/>
      <c r="I256" s="117"/>
      <c r="J256" s="117"/>
      <c r="K256" s="117"/>
      <c r="L256" s="117"/>
      <c r="M256" s="117"/>
      <c r="N256" s="117"/>
      <c r="O256" s="117"/>
      <c r="P256" s="117"/>
    </row>
    <row r="257" s="95" customFormat="1" ht="15.75" customHeight="1" spans="1:16">
      <c r="A257" s="112">
        <v>2040220</v>
      </c>
      <c r="B257" s="113" t="s">
        <v>204</v>
      </c>
      <c r="C257" s="119">
        <v>225</v>
      </c>
      <c r="D257" s="119">
        <v>288</v>
      </c>
      <c r="E257" s="115">
        <f t="shared" si="29"/>
        <v>63</v>
      </c>
      <c r="F257" s="116">
        <f t="shared" si="30"/>
        <v>0.28</v>
      </c>
      <c r="G257" s="119">
        <v>288</v>
      </c>
      <c r="H257" s="117"/>
      <c r="I257" s="117"/>
      <c r="J257" s="117"/>
      <c r="K257" s="117"/>
      <c r="L257" s="117"/>
      <c r="M257" s="117"/>
      <c r="N257" s="117"/>
      <c r="O257" s="117"/>
      <c r="P257" s="117"/>
    </row>
    <row r="258" s="95" customFormat="1" ht="15.75" customHeight="1" spans="1:16">
      <c r="A258" s="112">
        <v>2040221</v>
      </c>
      <c r="B258" s="113" t="s">
        <v>205</v>
      </c>
      <c r="C258" s="119"/>
      <c r="D258" s="119"/>
      <c r="E258" s="115">
        <f t="shared" si="29"/>
        <v>0</v>
      </c>
      <c r="F258" s="116" t="str">
        <f t="shared" si="30"/>
        <v/>
      </c>
      <c r="G258" s="119"/>
      <c r="H258" s="117"/>
      <c r="I258" s="117"/>
      <c r="J258" s="117"/>
      <c r="K258" s="117"/>
      <c r="L258" s="117"/>
      <c r="M258" s="117"/>
      <c r="N258" s="117"/>
      <c r="O258" s="117"/>
      <c r="P258" s="117"/>
    </row>
    <row r="259" s="95" customFormat="1" ht="15.75" customHeight="1" spans="1:16">
      <c r="A259" s="112">
        <v>2040222</v>
      </c>
      <c r="B259" s="113" t="s">
        <v>206</v>
      </c>
      <c r="C259" s="119"/>
      <c r="D259" s="119"/>
      <c r="E259" s="115">
        <f t="shared" si="29"/>
        <v>0</v>
      </c>
      <c r="F259" s="116" t="str">
        <f t="shared" si="30"/>
        <v/>
      </c>
      <c r="G259" s="119"/>
      <c r="H259" s="117"/>
      <c r="I259" s="117"/>
      <c r="J259" s="117"/>
      <c r="K259" s="117"/>
      <c r="L259" s="117"/>
      <c r="M259" s="117"/>
      <c r="N259" s="117"/>
      <c r="O259" s="117"/>
      <c r="P259" s="117"/>
    </row>
    <row r="260" s="95" customFormat="1" ht="15.75" customHeight="1" spans="1:16">
      <c r="A260" s="112">
        <v>2040223</v>
      </c>
      <c r="B260" s="113" t="s">
        <v>207</v>
      </c>
      <c r="C260" s="119"/>
      <c r="D260" s="119"/>
      <c r="E260" s="115">
        <f t="shared" si="29"/>
        <v>0</v>
      </c>
      <c r="F260" s="116" t="str">
        <f t="shared" si="30"/>
        <v/>
      </c>
      <c r="G260" s="119"/>
      <c r="H260" s="117"/>
      <c r="I260" s="117"/>
      <c r="J260" s="117"/>
      <c r="K260" s="117"/>
      <c r="L260" s="117"/>
      <c r="M260" s="117"/>
      <c r="N260" s="117"/>
      <c r="O260" s="117"/>
      <c r="P260" s="117"/>
    </row>
    <row r="261" s="95" customFormat="1" ht="15.75" customHeight="1" spans="1:16">
      <c r="A261" s="112">
        <v>2040250</v>
      </c>
      <c r="B261" s="113" t="s">
        <v>67</v>
      </c>
      <c r="C261" s="119"/>
      <c r="D261" s="119"/>
      <c r="E261" s="115">
        <f t="shared" ref="E261:E324" si="39">D261-C261</f>
        <v>0</v>
      </c>
      <c r="F261" s="116" t="str">
        <f t="shared" ref="F261:F324" si="40">IFERROR(E261/C261,"")</f>
        <v/>
      </c>
      <c r="G261" s="119"/>
      <c r="H261" s="117"/>
      <c r="I261" s="117"/>
      <c r="J261" s="117"/>
      <c r="K261" s="117"/>
      <c r="L261" s="117"/>
      <c r="M261" s="117"/>
      <c r="N261" s="117"/>
      <c r="O261" s="117"/>
      <c r="P261" s="117"/>
    </row>
    <row r="262" s="95" customFormat="1" ht="15.75" customHeight="1" spans="1:16">
      <c r="A262" s="112">
        <v>2040299</v>
      </c>
      <c r="B262" s="113" t="s">
        <v>208</v>
      </c>
      <c r="C262" s="119">
        <v>232</v>
      </c>
      <c r="D262" s="119">
        <v>232</v>
      </c>
      <c r="E262" s="115">
        <f t="shared" si="39"/>
        <v>0</v>
      </c>
      <c r="F262" s="116">
        <f t="shared" si="40"/>
        <v>0</v>
      </c>
      <c r="G262" s="119">
        <v>232</v>
      </c>
      <c r="H262" s="117"/>
      <c r="I262" s="117"/>
      <c r="J262" s="117"/>
      <c r="K262" s="117"/>
      <c r="L262" s="117"/>
      <c r="M262" s="117"/>
      <c r="N262" s="117"/>
      <c r="O262" s="117"/>
      <c r="P262" s="117"/>
    </row>
    <row r="263" s="95" customFormat="1" ht="15.75" customHeight="1" spans="1:16">
      <c r="A263" s="112">
        <v>20403</v>
      </c>
      <c r="B263" s="113" t="s">
        <v>209</v>
      </c>
      <c r="C263" s="114">
        <f t="shared" ref="C263:G263" si="41">SUM(C264,C265,C266,C267,C268,C269)</f>
        <v>0</v>
      </c>
      <c r="D263" s="114">
        <f t="shared" si="41"/>
        <v>0</v>
      </c>
      <c r="E263" s="115">
        <f t="shared" si="39"/>
        <v>0</v>
      </c>
      <c r="F263" s="116" t="str">
        <f t="shared" si="40"/>
        <v/>
      </c>
      <c r="G263" s="114">
        <f t="shared" si="41"/>
        <v>0</v>
      </c>
      <c r="H263" s="117"/>
      <c r="I263" s="117"/>
      <c r="J263" s="117"/>
      <c r="K263" s="117"/>
      <c r="L263" s="117"/>
      <c r="M263" s="117"/>
      <c r="N263" s="117"/>
      <c r="O263" s="117"/>
      <c r="P263" s="117"/>
    </row>
    <row r="264" s="95" customFormat="1" ht="15.75" customHeight="1" spans="1:16">
      <c r="A264" s="112">
        <v>2040301</v>
      </c>
      <c r="B264" s="113" t="s">
        <v>58</v>
      </c>
      <c r="C264" s="118"/>
      <c r="D264" s="118"/>
      <c r="E264" s="115">
        <f t="shared" si="39"/>
        <v>0</v>
      </c>
      <c r="F264" s="116" t="str">
        <f t="shared" si="40"/>
        <v/>
      </c>
      <c r="G264" s="118"/>
      <c r="H264" s="117"/>
      <c r="I264" s="117"/>
      <c r="J264" s="117"/>
      <c r="K264" s="117"/>
      <c r="L264" s="117"/>
      <c r="M264" s="117"/>
      <c r="N264" s="117"/>
      <c r="O264" s="117"/>
      <c r="P264" s="117"/>
    </row>
    <row r="265" s="95" customFormat="1" ht="15.75" customHeight="1" spans="1:16">
      <c r="A265" s="112">
        <v>2040302</v>
      </c>
      <c r="B265" s="113" t="s">
        <v>59</v>
      </c>
      <c r="C265" s="119"/>
      <c r="D265" s="119"/>
      <c r="E265" s="115">
        <f t="shared" si="39"/>
        <v>0</v>
      </c>
      <c r="F265" s="116" t="str">
        <f t="shared" si="40"/>
        <v/>
      </c>
      <c r="G265" s="119"/>
      <c r="H265" s="117"/>
      <c r="I265" s="117"/>
      <c r="J265" s="117"/>
      <c r="K265" s="117"/>
      <c r="L265" s="117"/>
      <c r="M265" s="117"/>
      <c r="N265" s="117"/>
      <c r="O265" s="117"/>
      <c r="P265" s="117"/>
    </row>
    <row r="266" s="95" customFormat="1" ht="15.75" customHeight="1" spans="1:16">
      <c r="A266" s="112">
        <v>2040303</v>
      </c>
      <c r="B266" s="113" t="s">
        <v>60</v>
      </c>
      <c r="C266" s="119"/>
      <c r="D266" s="119"/>
      <c r="E266" s="115">
        <f t="shared" si="39"/>
        <v>0</v>
      </c>
      <c r="F266" s="116" t="str">
        <f t="shared" si="40"/>
        <v/>
      </c>
      <c r="G266" s="119"/>
      <c r="H266" s="117"/>
      <c r="I266" s="117"/>
      <c r="J266" s="117"/>
      <c r="K266" s="117"/>
      <c r="L266" s="117"/>
      <c r="M266" s="117"/>
      <c r="N266" s="117"/>
      <c r="O266" s="117"/>
      <c r="P266" s="117"/>
    </row>
    <row r="267" s="95" customFormat="1" ht="15.75" customHeight="1" spans="1:16">
      <c r="A267" s="112">
        <v>2040304</v>
      </c>
      <c r="B267" s="113" t="s">
        <v>210</v>
      </c>
      <c r="C267" s="119"/>
      <c r="D267" s="119"/>
      <c r="E267" s="115">
        <f t="shared" si="39"/>
        <v>0</v>
      </c>
      <c r="F267" s="116" t="str">
        <f t="shared" si="40"/>
        <v/>
      </c>
      <c r="G267" s="119"/>
      <c r="H267" s="117"/>
      <c r="I267" s="117"/>
      <c r="J267" s="117"/>
      <c r="K267" s="117"/>
      <c r="L267" s="117"/>
      <c r="M267" s="117"/>
      <c r="N267" s="117"/>
      <c r="O267" s="117"/>
      <c r="P267" s="117"/>
    </row>
    <row r="268" s="95" customFormat="1" ht="15.75" customHeight="1" spans="1:16">
      <c r="A268" s="112">
        <v>2040350</v>
      </c>
      <c r="B268" s="113" t="s">
        <v>67</v>
      </c>
      <c r="C268" s="119"/>
      <c r="D268" s="119"/>
      <c r="E268" s="115">
        <f t="shared" si="39"/>
        <v>0</v>
      </c>
      <c r="F268" s="116" t="str">
        <f t="shared" si="40"/>
        <v/>
      </c>
      <c r="G268" s="119"/>
      <c r="H268" s="117"/>
      <c r="I268" s="117"/>
      <c r="J268" s="117"/>
      <c r="K268" s="117"/>
      <c r="L268" s="117"/>
      <c r="M268" s="117"/>
      <c r="N268" s="117"/>
      <c r="O268" s="117"/>
      <c r="P268" s="117"/>
    </row>
    <row r="269" s="95" customFormat="1" ht="15.75" customHeight="1" spans="1:16">
      <c r="A269" s="112">
        <v>2040399</v>
      </c>
      <c r="B269" s="113" t="s">
        <v>211</v>
      </c>
      <c r="C269" s="119"/>
      <c r="D269" s="119"/>
      <c r="E269" s="115">
        <f t="shared" si="39"/>
        <v>0</v>
      </c>
      <c r="F269" s="116" t="str">
        <f t="shared" si="40"/>
        <v/>
      </c>
      <c r="G269" s="119"/>
      <c r="H269" s="117"/>
      <c r="I269" s="117"/>
      <c r="J269" s="117"/>
      <c r="K269" s="117"/>
      <c r="L269" s="117"/>
      <c r="M269" s="117"/>
      <c r="N269" s="117"/>
      <c r="O269" s="117"/>
      <c r="P269" s="117"/>
    </row>
    <row r="270" s="95" customFormat="1" ht="15.75" customHeight="1" spans="1:16">
      <c r="A270" s="112">
        <v>20404</v>
      </c>
      <c r="B270" s="113" t="s">
        <v>212</v>
      </c>
      <c r="C270" s="114">
        <f t="shared" ref="C270:G270" si="42">SUM(C271,C272,C273,C274,C275,C276,C277)</f>
        <v>0</v>
      </c>
      <c r="D270" s="114">
        <f t="shared" si="42"/>
        <v>0</v>
      </c>
      <c r="E270" s="115">
        <f t="shared" si="39"/>
        <v>0</v>
      </c>
      <c r="F270" s="116" t="str">
        <f t="shared" si="40"/>
        <v/>
      </c>
      <c r="G270" s="114">
        <f t="shared" si="42"/>
        <v>0</v>
      </c>
      <c r="H270" s="117"/>
      <c r="I270" s="117"/>
      <c r="J270" s="117"/>
      <c r="K270" s="117"/>
      <c r="L270" s="117"/>
      <c r="M270" s="117"/>
      <c r="N270" s="117"/>
      <c r="O270" s="117"/>
      <c r="P270" s="117"/>
    </row>
    <row r="271" s="95" customFormat="1" ht="15.75" customHeight="1" spans="1:16">
      <c r="A271" s="112">
        <v>2040401</v>
      </c>
      <c r="B271" s="113" t="s">
        <v>58</v>
      </c>
      <c r="C271" s="118"/>
      <c r="D271" s="118"/>
      <c r="E271" s="115">
        <f t="shared" si="39"/>
        <v>0</v>
      </c>
      <c r="F271" s="116" t="str">
        <f t="shared" si="40"/>
        <v/>
      </c>
      <c r="G271" s="118"/>
      <c r="H271" s="117"/>
      <c r="I271" s="117"/>
      <c r="J271" s="117"/>
      <c r="K271" s="117"/>
      <c r="L271" s="117"/>
      <c r="M271" s="117"/>
      <c r="N271" s="117"/>
      <c r="O271" s="117"/>
      <c r="P271" s="117"/>
    </row>
    <row r="272" s="95" customFormat="1" ht="15.75" customHeight="1" spans="1:16">
      <c r="A272" s="112">
        <v>2040402</v>
      </c>
      <c r="B272" s="113" t="s">
        <v>59</v>
      </c>
      <c r="C272" s="119"/>
      <c r="D272" s="119"/>
      <c r="E272" s="115">
        <f t="shared" si="39"/>
        <v>0</v>
      </c>
      <c r="F272" s="116" t="str">
        <f t="shared" si="40"/>
        <v/>
      </c>
      <c r="G272" s="119"/>
      <c r="H272" s="117"/>
      <c r="I272" s="117"/>
      <c r="J272" s="117"/>
      <c r="K272" s="117"/>
      <c r="L272" s="117"/>
      <c r="M272" s="117"/>
      <c r="N272" s="117"/>
      <c r="O272" s="117"/>
      <c r="P272" s="117"/>
    </row>
    <row r="273" s="95" customFormat="1" ht="15.75" customHeight="1" spans="1:16">
      <c r="A273" s="112">
        <v>2040403</v>
      </c>
      <c r="B273" s="113" t="s">
        <v>60</v>
      </c>
      <c r="C273" s="119"/>
      <c r="D273" s="119"/>
      <c r="E273" s="115">
        <f t="shared" si="39"/>
        <v>0</v>
      </c>
      <c r="F273" s="116" t="str">
        <f t="shared" si="40"/>
        <v/>
      </c>
      <c r="G273" s="119"/>
      <c r="H273" s="117"/>
      <c r="I273" s="117"/>
      <c r="J273" s="117"/>
      <c r="K273" s="117"/>
      <c r="L273" s="117"/>
      <c r="M273" s="117"/>
      <c r="N273" s="117"/>
      <c r="O273" s="117"/>
      <c r="P273" s="117"/>
    </row>
    <row r="274" s="95" customFormat="1" ht="15.75" customHeight="1" spans="1:16">
      <c r="A274" s="112">
        <v>2040409</v>
      </c>
      <c r="B274" s="113" t="s">
        <v>213</v>
      </c>
      <c r="C274" s="119"/>
      <c r="D274" s="119"/>
      <c r="E274" s="115">
        <f t="shared" si="39"/>
        <v>0</v>
      </c>
      <c r="F274" s="116" t="str">
        <f t="shared" si="40"/>
        <v/>
      </c>
      <c r="G274" s="119"/>
      <c r="H274" s="117"/>
      <c r="I274" s="117"/>
      <c r="J274" s="117"/>
      <c r="K274" s="117"/>
      <c r="L274" s="117"/>
      <c r="M274" s="117"/>
      <c r="N274" s="117"/>
      <c r="O274" s="117"/>
      <c r="P274" s="117"/>
    </row>
    <row r="275" s="95" customFormat="1" ht="15.75" customHeight="1" spans="1:16">
      <c r="A275" s="112">
        <v>2040410</v>
      </c>
      <c r="B275" s="113" t="s">
        <v>214</v>
      </c>
      <c r="C275" s="119"/>
      <c r="D275" s="119"/>
      <c r="E275" s="115">
        <f t="shared" si="39"/>
        <v>0</v>
      </c>
      <c r="F275" s="116" t="str">
        <f t="shared" si="40"/>
        <v/>
      </c>
      <c r="G275" s="119"/>
      <c r="H275" s="117"/>
      <c r="I275" s="117"/>
      <c r="J275" s="117"/>
      <c r="K275" s="117"/>
      <c r="L275" s="117"/>
      <c r="M275" s="117"/>
      <c r="N275" s="117"/>
      <c r="O275" s="117"/>
      <c r="P275" s="117"/>
    </row>
    <row r="276" s="95" customFormat="1" ht="15.75" customHeight="1" spans="1:16">
      <c r="A276" s="112">
        <v>2040450</v>
      </c>
      <c r="B276" s="113" t="s">
        <v>67</v>
      </c>
      <c r="C276" s="119"/>
      <c r="D276" s="119"/>
      <c r="E276" s="115">
        <f t="shared" si="39"/>
        <v>0</v>
      </c>
      <c r="F276" s="116" t="str">
        <f t="shared" si="40"/>
        <v/>
      </c>
      <c r="G276" s="119"/>
      <c r="H276" s="117"/>
      <c r="I276" s="117"/>
      <c r="J276" s="117"/>
      <c r="K276" s="117"/>
      <c r="L276" s="117"/>
      <c r="M276" s="117"/>
      <c r="N276" s="117"/>
      <c r="O276" s="117"/>
      <c r="P276" s="117"/>
    </row>
    <row r="277" s="95" customFormat="1" ht="15.75" customHeight="1" spans="1:16">
      <c r="A277" s="112">
        <v>2040499</v>
      </c>
      <c r="B277" s="113" t="s">
        <v>215</v>
      </c>
      <c r="C277" s="119"/>
      <c r="D277" s="119"/>
      <c r="E277" s="115">
        <f t="shared" si="39"/>
        <v>0</v>
      </c>
      <c r="F277" s="116" t="str">
        <f t="shared" si="40"/>
        <v/>
      </c>
      <c r="G277" s="119"/>
      <c r="H277" s="117"/>
      <c r="I277" s="117"/>
      <c r="J277" s="117"/>
      <c r="K277" s="117"/>
      <c r="L277" s="117"/>
      <c r="M277" s="117"/>
      <c r="N277" s="117"/>
      <c r="O277" s="117"/>
      <c r="P277" s="117"/>
    </row>
    <row r="278" s="95" customFormat="1" ht="15.75" customHeight="1" spans="1:16">
      <c r="A278" s="112">
        <v>20405</v>
      </c>
      <c r="B278" s="113" t="s">
        <v>216</v>
      </c>
      <c r="C278" s="114">
        <f t="shared" ref="C278:G278" si="43">SUM(C279,C280,C281,C282,C283,C284,C285,C286)</f>
        <v>0</v>
      </c>
      <c r="D278" s="114">
        <f t="shared" si="43"/>
        <v>0</v>
      </c>
      <c r="E278" s="115">
        <f t="shared" si="39"/>
        <v>0</v>
      </c>
      <c r="F278" s="116" t="str">
        <f t="shared" si="40"/>
        <v/>
      </c>
      <c r="G278" s="114">
        <f t="shared" si="43"/>
        <v>0</v>
      </c>
      <c r="H278" s="117"/>
      <c r="I278" s="117"/>
      <c r="J278" s="117"/>
      <c r="K278" s="117"/>
      <c r="L278" s="117"/>
      <c r="M278" s="117"/>
      <c r="N278" s="117"/>
      <c r="O278" s="117"/>
      <c r="P278" s="117"/>
    </row>
    <row r="279" s="95" customFormat="1" ht="15.75" customHeight="1" spans="1:16">
      <c r="A279" s="112">
        <v>2040501</v>
      </c>
      <c r="B279" s="113" t="s">
        <v>58</v>
      </c>
      <c r="C279" s="118"/>
      <c r="D279" s="118"/>
      <c r="E279" s="115">
        <f t="shared" si="39"/>
        <v>0</v>
      </c>
      <c r="F279" s="116" t="str">
        <f t="shared" si="40"/>
        <v/>
      </c>
      <c r="G279" s="118"/>
      <c r="H279" s="117"/>
      <c r="I279" s="117"/>
      <c r="J279" s="117"/>
      <c r="K279" s="117"/>
      <c r="L279" s="117"/>
      <c r="M279" s="117"/>
      <c r="N279" s="117"/>
      <c r="O279" s="117"/>
      <c r="P279" s="117"/>
    </row>
    <row r="280" s="95" customFormat="1" ht="15.75" customHeight="1" spans="1:16">
      <c r="A280" s="112">
        <v>2040502</v>
      </c>
      <c r="B280" s="113" t="s">
        <v>59</v>
      </c>
      <c r="C280" s="119"/>
      <c r="D280" s="119"/>
      <c r="E280" s="115">
        <f t="shared" si="39"/>
        <v>0</v>
      </c>
      <c r="F280" s="116" t="str">
        <f t="shared" si="40"/>
        <v/>
      </c>
      <c r="G280" s="119"/>
      <c r="H280" s="117"/>
      <c r="I280" s="117"/>
      <c r="J280" s="117"/>
      <c r="K280" s="117"/>
      <c r="L280" s="117"/>
      <c r="M280" s="117"/>
      <c r="N280" s="117"/>
      <c r="O280" s="117"/>
      <c r="P280" s="117"/>
    </row>
    <row r="281" s="95" customFormat="1" ht="15.75" customHeight="1" spans="1:16">
      <c r="A281" s="112">
        <v>2040503</v>
      </c>
      <c r="B281" s="113" t="s">
        <v>60</v>
      </c>
      <c r="C281" s="119"/>
      <c r="D281" s="119"/>
      <c r="E281" s="115">
        <f t="shared" si="39"/>
        <v>0</v>
      </c>
      <c r="F281" s="116" t="str">
        <f t="shared" si="40"/>
        <v/>
      </c>
      <c r="G281" s="119"/>
      <c r="H281" s="117"/>
      <c r="I281" s="117"/>
      <c r="J281" s="117"/>
      <c r="K281" s="117"/>
      <c r="L281" s="117"/>
      <c r="M281" s="117"/>
      <c r="N281" s="117"/>
      <c r="O281" s="117"/>
      <c r="P281" s="117"/>
    </row>
    <row r="282" s="95" customFormat="1" ht="15.75" customHeight="1" spans="1:16">
      <c r="A282" s="112">
        <v>2040504</v>
      </c>
      <c r="B282" s="113" t="s">
        <v>217</v>
      </c>
      <c r="C282" s="119"/>
      <c r="D282" s="119"/>
      <c r="E282" s="115">
        <f t="shared" si="39"/>
        <v>0</v>
      </c>
      <c r="F282" s="116" t="str">
        <f t="shared" si="40"/>
        <v/>
      </c>
      <c r="G282" s="119"/>
      <c r="H282" s="117"/>
      <c r="I282" s="117"/>
      <c r="J282" s="117"/>
      <c r="K282" s="117"/>
      <c r="L282" s="117"/>
      <c r="M282" s="117"/>
      <c r="N282" s="117"/>
      <c r="O282" s="117"/>
      <c r="P282" s="117"/>
    </row>
    <row r="283" s="95" customFormat="1" ht="15.75" customHeight="1" spans="1:16">
      <c r="A283" s="112">
        <v>2040505</v>
      </c>
      <c r="B283" s="113" t="s">
        <v>218</v>
      </c>
      <c r="C283" s="119"/>
      <c r="D283" s="119"/>
      <c r="E283" s="115">
        <f t="shared" si="39"/>
        <v>0</v>
      </c>
      <c r="F283" s="116" t="str">
        <f t="shared" si="40"/>
        <v/>
      </c>
      <c r="G283" s="119"/>
      <c r="H283" s="117"/>
      <c r="I283" s="117"/>
      <c r="J283" s="117"/>
      <c r="K283" s="117"/>
      <c r="L283" s="117"/>
      <c r="M283" s="117"/>
      <c r="N283" s="117"/>
      <c r="O283" s="117"/>
      <c r="P283" s="117"/>
    </row>
    <row r="284" s="95" customFormat="1" ht="15.75" customHeight="1" spans="1:16">
      <c r="A284" s="112">
        <v>2040506</v>
      </c>
      <c r="B284" s="113" t="s">
        <v>219</v>
      </c>
      <c r="C284" s="119"/>
      <c r="D284" s="119"/>
      <c r="E284" s="115">
        <f t="shared" si="39"/>
        <v>0</v>
      </c>
      <c r="F284" s="116" t="str">
        <f t="shared" si="40"/>
        <v/>
      </c>
      <c r="G284" s="119"/>
      <c r="H284" s="117"/>
      <c r="I284" s="117"/>
      <c r="J284" s="117"/>
      <c r="K284" s="117"/>
      <c r="L284" s="117"/>
      <c r="M284" s="117"/>
      <c r="N284" s="117"/>
      <c r="O284" s="117"/>
      <c r="P284" s="117"/>
    </row>
    <row r="285" s="95" customFormat="1" ht="15.75" customHeight="1" spans="1:16">
      <c r="A285" s="112">
        <v>2040550</v>
      </c>
      <c r="B285" s="113" t="s">
        <v>67</v>
      </c>
      <c r="C285" s="119"/>
      <c r="D285" s="119"/>
      <c r="E285" s="115">
        <f t="shared" si="39"/>
        <v>0</v>
      </c>
      <c r="F285" s="116" t="str">
        <f t="shared" si="40"/>
        <v/>
      </c>
      <c r="G285" s="119"/>
      <c r="H285" s="117"/>
      <c r="I285" s="117"/>
      <c r="J285" s="117"/>
      <c r="K285" s="117"/>
      <c r="L285" s="117"/>
      <c r="M285" s="117"/>
      <c r="N285" s="117"/>
      <c r="O285" s="117"/>
      <c r="P285" s="117"/>
    </row>
    <row r="286" s="95" customFormat="1" ht="15.75" customHeight="1" spans="1:16">
      <c r="A286" s="112">
        <v>2040599</v>
      </c>
      <c r="B286" s="113" t="s">
        <v>220</v>
      </c>
      <c r="C286" s="119"/>
      <c r="D286" s="119"/>
      <c r="E286" s="115">
        <f t="shared" si="39"/>
        <v>0</v>
      </c>
      <c r="F286" s="116" t="str">
        <f t="shared" si="40"/>
        <v/>
      </c>
      <c r="G286" s="119"/>
      <c r="H286" s="117"/>
      <c r="I286" s="117"/>
      <c r="J286" s="117"/>
      <c r="K286" s="117"/>
      <c r="L286" s="117"/>
      <c r="M286" s="117"/>
      <c r="N286" s="117"/>
      <c r="O286" s="117"/>
      <c r="P286" s="117"/>
    </row>
    <row r="287" s="95" customFormat="1" ht="15.75" customHeight="1" spans="1:16">
      <c r="A287" s="112">
        <v>20406</v>
      </c>
      <c r="B287" s="113" t="s">
        <v>221</v>
      </c>
      <c r="C287" s="114">
        <f t="shared" ref="C287:G287" si="44">SUM(C288,C289,C290,C291,C292,C293,C294,C295,C296,C297,C298,C299,C300)</f>
        <v>579</v>
      </c>
      <c r="D287" s="114">
        <f t="shared" si="44"/>
        <v>667</v>
      </c>
      <c r="E287" s="115">
        <f t="shared" si="39"/>
        <v>88</v>
      </c>
      <c r="F287" s="116">
        <f t="shared" si="40"/>
        <v>0.151986183074266</v>
      </c>
      <c r="G287" s="114">
        <f t="shared" si="44"/>
        <v>667</v>
      </c>
      <c r="H287" s="117"/>
      <c r="I287" s="117"/>
      <c r="J287" s="117"/>
      <c r="K287" s="117"/>
      <c r="L287" s="117"/>
      <c r="M287" s="117"/>
      <c r="N287" s="117"/>
      <c r="O287" s="117"/>
      <c r="P287" s="117"/>
    </row>
    <row r="288" s="95" customFormat="1" ht="15.75" customHeight="1" spans="1:16">
      <c r="A288" s="112">
        <v>2040601</v>
      </c>
      <c r="B288" s="113" t="s">
        <v>58</v>
      </c>
      <c r="C288" s="118">
        <v>517</v>
      </c>
      <c r="D288" s="118">
        <v>593</v>
      </c>
      <c r="E288" s="115">
        <f t="shared" si="39"/>
        <v>76</v>
      </c>
      <c r="F288" s="116">
        <f t="shared" si="40"/>
        <v>0.147001934235977</v>
      </c>
      <c r="G288" s="118">
        <v>593</v>
      </c>
      <c r="H288" s="117"/>
      <c r="I288" s="117"/>
      <c r="J288" s="117"/>
      <c r="K288" s="117"/>
      <c r="L288" s="117"/>
      <c r="M288" s="117"/>
      <c r="N288" s="117"/>
      <c r="O288" s="117"/>
      <c r="P288" s="117"/>
    </row>
    <row r="289" s="95" customFormat="1" ht="15.75" customHeight="1" spans="1:16">
      <c r="A289" s="112">
        <v>2040602</v>
      </c>
      <c r="B289" s="113" t="s">
        <v>59</v>
      </c>
      <c r="C289" s="119"/>
      <c r="D289" s="119"/>
      <c r="E289" s="115">
        <f t="shared" si="39"/>
        <v>0</v>
      </c>
      <c r="F289" s="116" t="str">
        <f t="shared" si="40"/>
        <v/>
      </c>
      <c r="G289" s="119"/>
      <c r="H289" s="117"/>
      <c r="I289" s="117"/>
      <c r="J289" s="117"/>
      <c r="K289" s="117"/>
      <c r="L289" s="117"/>
      <c r="M289" s="117"/>
      <c r="N289" s="117"/>
      <c r="O289" s="117"/>
      <c r="P289" s="117"/>
    </row>
    <row r="290" s="95" customFormat="1" ht="15.75" customHeight="1" spans="1:16">
      <c r="A290" s="112">
        <v>2040603</v>
      </c>
      <c r="B290" s="113" t="s">
        <v>60</v>
      </c>
      <c r="C290" s="119"/>
      <c r="D290" s="119"/>
      <c r="E290" s="115">
        <f t="shared" si="39"/>
        <v>0</v>
      </c>
      <c r="F290" s="116" t="str">
        <f t="shared" si="40"/>
        <v/>
      </c>
      <c r="G290" s="119"/>
      <c r="H290" s="117"/>
      <c r="I290" s="117"/>
      <c r="J290" s="117"/>
      <c r="K290" s="117"/>
      <c r="L290" s="117"/>
      <c r="M290" s="117"/>
      <c r="N290" s="117"/>
      <c r="O290" s="117"/>
      <c r="P290" s="117"/>
    </row>
    <row r="291" s="95" customFormat="1" ht="15.75" customHeight="1" spans="1:16">
      <c r="A291" s="112">
        <v>2040604</v>
      </c>
      <c r="B291" s="113" t="s">
        <v>222</v>
      </c>
      <c r="C291" s="119">
        <v>27</v>
      </c>
      <c r="D291" s="119">
        <v>30</v>
      </c>
      <c r="E291" s="115">
        <f t="shared" si="39"/>
        <v>3</v>
      </c>
      <c r="F291" s="116">
        <f t="shared" si="40"/>
        <v>0.111111111111111</v>
      </c>
      <c r="G291" s="119">
        <v>30</v>
      </c>
      <c r="H291" s="117"/>
      <c r="I291" s="117"/>
      <c r="J291" s="117"/>
      <c r="K291" s="117"/>
      <c r="L291" s="117"/>
      <c r="M291" s="117"/>
      <c r="N291" s="117"/>
      <c r="O291" s="117"/>
      <c r="P291" s="117"/>
    </row>
    <row r="292" s="95" customFormat="1" ht="15.75" customHeight="1" spans="1:16">
      <c r="A292" s="112">
        <v>2040605</v>
      </c>
      <c r="B292" s="113" t="s">
        <v>223</v>
      </c>
      <c r="C292" s="119">
        <v>13</v>
      </c>
      <c r="D292" s="119">
        <v>16</v>
      </c>
      <c r="E292" s="115">
        <f t="shared" si="39"/>
        <v>3</v>
      </c>
      <c r="F292" s="116">
        <f t="shared" si="40"/>
        <v>0.230769230769231</v>
      </c>
      <c r="G292" s="119">
        <v>16</v>
      </c>
      <c r="H292" s="117"/>
      <c r="I292" s="117"/>
      <c r="J292" s="117"/>
      <c r="K292" s="117"/>
      <c r="L292" s="117"/>
      <c r="M292" s="117"/>
      <c r="N292" s="117"/>
      <c r="O292" s="117"/>
      <c r="P292" s="117"/>
    </row>
    <row r="293" s="95" customFormat="1" ht="15.75" customHeight="1" spans="1:16">
      <c r="A293" s="112">
        <v>2040606</v>
      </c>
      <c r="B293" s="113" t="s">
        <v>224</v>
      </c>
      <c r="C293" s="119"/>
      <c r="D293" s="119"/>
      <c r="E293" s="115">
        <f t="shared" si="39"/>
        <v>0</v>
      </c>
      <c r="F293" s="116" t="str">
        <f t="shared" si="40"/>
        <v/>
      </c>
      <c r="G293" s="119"/>
      <c r="H293" s="117"/>
      <c r="I293" s="117"/>
      <c r="J293" s="117"/>
      <c r="K293" s="117"/>
      <c r="L293" s="117"/>
      <c r="M293" s="117"/>
      <c r="N293" s="117"/>
      <c r="O293" s="117"/>
      <c r="P293" s="117"/>
    </row>
    <row r="294" s="95" customFormat="1" ht="15.75" customHeight="1" spans="1:16">
      <c r="A294" s="112">
        <v>2040607</v>
      </c>
      <c r="B294" s="113" t="s">
        <v>225</v>
      </c>
      <c r="C294" s="119">
        <v>6</v>
      </c>
      <c r="D294" s="119">
        <v>12</v>
      </c>
      <c r="E294" s="115">
        <f t="shared" si="39"/>
        <v>6</v>
      </c>
      <c r="F294" s="116">
        <f t="shared" si="40"/>
        <v>1</v>
      </c>
      <c r="G294" s="119">
        <v>12</v>
      </c>
      <c r="H294" s="117"/>
      <c r="I294" s="117"/>
      <c r="J294" s="117"/>
      <c r="K294" s="117"/>
      <c r="L294" s="117"/>
      <c r="M294" s="117"/>
      <c r="N294" s="117"/>
      <c r="O294" s="117"/>
      <c r="P294" s="117"/>
    </row>
    <row r="295" s="95" customFormat="1" ht="15.75" customHeight="1" spans="1:16">
      <c r="A295" s="112">
        <v>2040608</v>
      </c>
      <c r="B295" s="113" t="s">
        <v>226</v>
      </c>
      <c r="C295" s="119"/>
      <c r="D295" s="119"/>
      <c r="E295" s="115">
        <f t="shared" si="39"/>
        <v>0</v>
      </c>
      <c r="F295" s="116" t="str">
        <f t="shared" si="40"/>
        <v/>
      </c>
      <c r="G295" s="119"/>
      <c r="H295" s="117"/>
      <c r="I295" s="117"/>
      <c r="J295" s="117"/>
      <c r="K295" s="117"/>
      <c r="L295" s="117"/>
      <c r="M295" s="117"/>
      <c r="N295" s="117"/>
      <c r="O295" s="117"/>
      <c r="P295" s="117"/>
    </row>
    <row r="296" s="95" customFormat="1" ht="15.75" customHeight="1" spans="1:16">
      <c r="A296" s="112">
        <v>2040610</v>
      </c>
      <c r="B296" s="113" t="s">
        <v>227</v>
      </c>
      <c r="C296" s="119">
        <v>10</v>
      </c>
      <c r="D296" s="119">
        <v>10</v>
      </c>
      <c r="E296" s="115">
        <f t="shared" si="39"/>
        <v>0</v>
      </c>
      <c r="F296" s="116">
        <f t="shared" si="40"/>
        <v>0</v>
      </c>
      <c r="G296" s="119">
        <v>10</v>
      </c>
      <c r="H296" s="117"/>
      <c r="I296" s="117"/>
      <c r="J296" s="117"/>
      <c r="K296" s="117"/>
      <c r="L296" s="117"/>
      <c r="M296" s="117"/>
      <c r="N296" s="117"/>
      <c r="O296" s="117"/>
      <c r="P296" s="117"/>
    </row>
    <row r="297" s="95" customFormat="1" ht="15.75" customHeight="1" spans="1:16">
      <c r="A297" s="112">
        <v>2040612</v>
      </c>
      <c r="B297" s="113" t="s">
        <v>228</v>
      </c>
      <c r="C297" s="119">
        <v>6</v>
      </c>
      <c r="D297" s="119">
        <v>6</v>
      </c>
      <c r="E297" s="115">
        <f t="shared" si="39"/>
        <v>0</v>
      </c>
      <c r="F297" s="116">
        <f t="shared" si="40"/>
        <v>0</v>
      </c>
      <c r="G297" s="119">
        <v>6</v>
      </c>
      <c r="H297" s="117"/>
      <c r="I297" s="117"/>
      <c r="J297" s="117"/>
      <c r="K297" s="117"/>
      <c r="L297" s="117"/>
      <c r="M297" s="117"/>
      <c r="N297" s="117"/>
      <c r="O297" s="117"/>
      <c r="P297" s="117"/>
    </row>
    <row r="298" s="95" customFormat="1" ht="15.75" customHeight="1" spans="1:16">
      <c r="A298" s="112">
        <v>2040613</v>
      </c>
      <c r="B298" s="113" t="s">
        <v>99</v>
      </c>
      <c r="C298" s="119"/>
      <c r="D298" s="119"/>
      <c r="E298" s="115">
        <f t="shared" si="39"/>
        <v>0</v>
      </c>
      <c r="F298" s="116" t="str">
        <f t="shared" si="40"/>
        <v/>
      </c>
      <c r="G298" s="119"/>
      <c r="H298" s="117"/>
      <c r="I298" s="117"/>
      <c r="J298" s="117"/>
      <c r="K298" s="117"/>
      <c r="L298" s="117"/>
      <c r="M298" s="117"/>
      <c r="N298" s="117"/>
      <c r="O298" s="117"/>
      <c r="P298" s="117"/>
    </row>
    <row r="299" s="95" customFormat="1" ht="15.75" customHeight="1" spans="1:16">
      <c r="A299" s="112">
        <v>2040650</v>
      </c>
      <c r="B299" s="113" t="s">
        <v>67</v>
      </c>
      <c r="C299" s="119"/>
      <c r="D299" s="119"/>
      <c r="E299" s="115">
        <f t="shared" si="39"/>
        <v>0</v>
      </c>
      <c r="F299" s="116" t="str">
        <f t="shared" si="40"/>
        <v/>
      </c>
      <c r="G299" s="119"/>
      <c r="H299" s="117"/>
      <c r="I299" s="117"/>
      <c r="J299" s="117"/>
      <c r="K299" s="117"/>
      <c r="L299" s="117"/>
      <c r="M299" s="117"/>
      <c r="N299" s="117"/>
      <c r="O299" s="117"/>
      <c r="P299" s="117"/>
    </row>
    <row r="300" s="95" customFormat="1" ht="15.75" customHeight="1" spans="1:16">
      <c r="A300" s="112">
        <v>2040699</v>
      </c>
      <c r="B300" s="113" t="s">
        <v>229</v>
      </c>
      <c r="C300" s="119"/>
      <c r="D300" s="119"/>
      <c r="E300" s="115">
        <f t="shared" si="39"/>
        <v>0</v>
      </c>
      <c r="F300" s="116" t="str">
        <f t="shared" si="40"/>
        <v/>
      </c>
      <c r="G300" s="119"/>
      <c r="H300" s="117"/>
      <c r="I300" s="117"/>
      <c r="J300" s="117"/>
      <c r="K300" s="117"/>
      <c r="L300" s="117"/>
      <c r="M300" s="117"/>
      <c r="N300" s="117"/>
      <c r="O300" s="117"/>
      <c r="P300" s="117"/>
    </row>
    <row r="301" s="95" customFormat="1" ht="15.75" customHeight="1" spans="1:16">
      <c r="A301" s="112">
        <v>20407</v>
      </c>
      <c r="B301" s="113" t="s">
        <v>230</v>
      </c>
      <c r="C301" s="114">
        <f t="shared" ref="C301:G301" si="45">SUM(C302,C303,C304,C305,C306,C307,C308,C309,C310)</f>
        <v>0</v>
      </c>
      <c r="D301" s="114">
        <f t="shared" si="45"/>
        <v>0</v>
      </c>
      <c r="E301" s="115">
        <f t="shared" si="39"/>
        <v>0</v>
      </c>
      <c r="F301" s="116" t="str">
        <f t="shared" si="40"/>
        <v/>
      </c>
      <c r="G301" s="114">
        <f t="shared" si="45"/>
        <v>0</v>
      </c>
      <c r="H301" s="117"/>
      <c r="I301" s="117"/>
      <c r="J301" s="117"/>
      <c r="K301" s="117"/>
      <c r="L301" s="117"/>
      <c r="M301" s="117"/>
      <c r="N301" s="117"/>
      <c r="O301" s="117"/>
      <c r="P301" s="117"/>
    </row>
    <row r="302" s="95" customFormat="1" ht="15.75" customHeight="1" spans="1:16">
      <c r="A302" s="112">
        <v>2040701</v>
      </c>
      <c r="B302" s="113" t="s">
        <v>58</v>
      </c>
      <c r="C302" s="118"/>
      <c r="D302" s="118"/>
      <c r="E302" s="115">
        <f t="shared" si="39"/>
        <v>0</v>
      </c>
      <c r="F302" s="116" t="str">
        <f t="shared" si="40"/>
        <v/>
      </c>
      <c r="G302" s="118"/>
      <c r="H302" s="117"/>
      <c r="I302" s="117"/>
      <c r="J302" s="117"/>
      <c r="K302" s="117"/>
      <c r="L302" s="117"/>
      <c r="M302" s="117"/>
      <c r="N302" s="117"/>
      <c r="O302" s="117"/>
      <c r="P302" s="117"/>
    </row>
    <row r="303" s="95" customFormat="1" ht="15.75" customHeight="1" spans="1:16">
      <c r="A303" s="112">
        <v>2040702</v>
      </c>
      <c r="B303" s="113" t="s">
        <v>59</v>
      </c>
      <c r="C303" s="119"/>
      <c r="D303" s="119"/>
      <c r="E303" s="115">
        <f t="shared" si="39"/>
        <v>0</v>
      </c>
      <c r="F303" s="116" t="str">
        <f t="shared" si="40"/>
        <v/>
      </c>
      <c r="G303" s="119"/>
      <c r="H303" s="117"/>
      <c r="I303" s="117"/>
      <c r="J303" s="117"/>
      <c r="K303" s="117"/>
      <c r="L303" s="117"/>
      <c r="M303" s="117"/>
      <c r="N303" s="117"/>
      <c r="O303" s="117"/>
      <c r="P303" s="117"/>
    </row>
    <row r="304" s="95" customFormat="1" ht="15.75" customHeight="1" spans="1:16">
      <c r="A304" s="112">
        <v>2040703</v>
      </c>
      <c r="B304" s="113" t="s">
        <v>60</v>
      </c>
      <c r="C304" s="119"/>
      <c r="D304" s="119"/>
      <c r="E304" s="115">
        <f t="shared" si="39"/>
        <v>0</v>
      </c>
      <c r="F304" s="116" t="str">
        <f t="shared" si="40"/>
        <v/>
      </c>
      <c r="G304" s="119"/>
      <c r="H304" s="117"/>
      <c r="I304" s="117"/>
      <c r="J304" s="117"/>
      <c r="K304" s="117"/>
      <c r="L304" s="117"/>
      <c r="M304" s="117"/>
      <c r="N304" s="117"/>
      <c r="O304" s="117"/>
      <c r="P304" s="117"/>
    </row>
    <row r="305" s="95" customFormat="1" ht="15.75" customHeight="1" spans="1:16">
      <c r="A305" s="112">
        <v>2040704</v>
      </c>
      <c r="B305" s="113" t="s">
        <v>231</v>
      </c>
      <c r="C305" s="119"/>
      <c r="D305" s="119"/>
      <c r="E305" s="115">
        <f t="shared" si="39"/>
        <v>0</v>
      </c>
      <c r="F305" s="116" t="str">
        <f t="shared" si="40"/>
        <v/>
      </c>
      <c r="G305" s="119"/>
      <c r="H305" s="117"/>
      <c r="I305" s="117"/>
      <c r="J305" s="117"/>
      <c r="K305" s="117"/>
      <c r="L305" s="117"/>
      <c r="M305" s="117"/>
      <c r="N305" s="117"/>
      <c r="O305" s="117"/>
      <c r="P305" s="117"/>
    </row>
    <row r="306" s="95" customFormat="1" ht="15.75" customHeight="1" spans="1:16">
      <c r="A306" s="112">
        <v>2040705</v>
      </c>
      <c r="B306" s="113" t="s">
        <v>232</v>
      </c>
      <c r="C306" s="119"/>
      <c r="D306" s="119"/>
      <c r="E306" s="115">
        <f t="shared" si="39"/>
        <v>0</v>
      </c>
      <c r="F306" s="116" t="str">
        <f t="shared" si="40"/>
        <v/>
      </c>
      <c r="G306" s="119"/>
      <c r="H306" s="117"/>
      <c r="I306" s="117"/>
      <c r="J306" s="117"/>
      <c r="K306" s="117"/>
      <c r="L306" s="117"/>
      <c r="M306" s="117"/>
      <c r="N306" s="117"/>
      <c r="O306" s="117"/>
      <c r="P306" s="117"/>
    </row>
    <row r="307" s="95" customFormat="1" ht="15.75" customHeight="1" spans="1:16">
      <c r="A307" s="112">
        <v>2040706</v>
      </c>
      <c r="B307" s="113" t="s">
        <v>233</v>
      </c>
      <c r="C307" s="119"/>
      <c r="D307" s="119"/>
      <c r="E307" s="115">
        <f t="shared" si="39"/>
        <v>0</v>
      </c>
      <c r="F307" s="116" t="str">
        <f t="shared" si="40"/>
        <v/>
      </c>
      <c r="G307" s="119"/>
      <c r="H307" s="117"/>
      <c r="I307" s="117"/>
      <c r="J307" s="117"/>
      <c r="K307" s="117"/>
      <c r="L307" s="117"/>
      <c r="M307" s="117"/>
      <c r="N307" s="117"/>
      <c r="O307" s="117"/>
      <c r="P307" s="117"/>
    </row>
    <row r="308" s="95" customFormat="1" ht="15.75" customHeight="1" spans="1:16">
      <c r="A308" s="112">
        <v>2040707</v>
      </c>
      <c r="B308" s="113" t="s">
        <v>99</v>
      </c>
      <c r="C308" s="119"/>
      <c r="D308" s="119"/>
      <c r="E308" s="115">
        <f t="shared" si="39"/>
        <v>0</v>
      </c>
      <c r="F308" s="116" t="str">
        <f t="shared" si="40"/>
        <v/>
      </c>
      <c r="G308" s="119"/>
      <c r="H308" s="117"/>
      <c r="I308" s="117"/>
      <c r="J308" s="117"/>
      <c r="K308" s="117"/>
      <c r="L308" s="117"/>
      <c r="M308" s="117"/>
      <c r="N308" s="117"/>
      <c r="O308" s="117"/>
      <c r="P308" s="117"/>
    </row>
    <row r="309" s="95" customFormat="1" ht="15.75" customHeight="1" spans="1:16">
      <c r="A309" s="112">
        <v>2040750</v>
      </c>
      <c r="B309" s="113" t="s">
        <v>67</v>
      </c>
      <c r="C309" s="119"/>
      <c r="D309" s="119"/>
      <c r="E309" s="115">
        <f t="shared" si="39"/>
        <v>0</v>
      </c>
      <c r="F309" s="116" t="str">
        <f t="shared" si="40"/>
        <v/>
      </c>
      <c r="G309" s="119"/>
      <c r="H309" s="117"/>
      <c r="I309" s="117"/>
      <c r="J309" s="117"/>
      <c r="K309" s="117"/>
      <c r="L309" s="117"/>
      <c r="M309" s="117"/>
      <c r="N309" s="117"/>
      <c r="O309" s="117"/>
      <c r="P309" s="117"/>
    </row>
    <row r="310" s="95" customFormat="1" ht="15.75" customHeight="1" spans="1:16">
      <c r="A310" s="112">
        <v>2040799</v>
      </c>
      <c r="B310" s="113" t="s">
        <v>234</v>
      </c>
      <c r="C310" s="119"/>
      <c r="D310" s="119"/>
      <c r="E310" s="115">
        <f t="shared" si="39"/>
        <v>0</v>
      </c>
      <c r="F310" s="116" t="str">
        <f t="shared" si="40"/>
        <v/>
      </c>
      <c r="G310" s="119"/>
      <c r="H310" s="117"/>
      <c r="I310" s="117"/>
      <c r="J310" s="117"/>
      <c r="K310" s="117"/>
      <c r="L310" s="117"/>
      <c r="M310" s="117"/>
      <c r="N310" s="117"/>
      <c r="O310" s="117"/>
      <c r="P310" s="117"/>
    </row>
    <row r="311" s="95" customFormat="1" ht="15.75" customHeight="1" spans="1:16">
      <c r="A311" s="112">
        <v>20408</v>
      </c>
      <c r="B311" s="113" t="s">
        <v>235</v>
      </c>
      <c r="C311" s="114">
        <f t="shared" ref="C311:G311" si="46">SUM(C312,C313,C314,C315,C316,C317,C318,C319,C320)</f>
        <v>0</v>
      </c>
      <c r="D311" s="114">
        <f t="shared" si="46"/>
        <v>0</v>
      </c>
      <c r="E311" s="115">
        <f t="shared" si="39"/>
        <v>0</v>
      </c>
      <c r="F311" s="116" t="str">
        <f t="shared" si="40"/>
        <v/>
      </c>
      <c r="G311" s="114">
        <f t="shared" si="46"/>
        <v>0</v>
      </c>
      <c r="H311" s="117"/>
      <c r="I311" s="117"/>
      <c r="J311" s="117"/>
      <c r="K311" s="117"/>
      <c r="L311" s="117"/>
      <c r="M311" s="117"/>
      <c r="N311" s="117"/>
      <c r="O311" s="117"/>
      <c r="P311" s="117"/>
    </row>
    <row r="312" s="95" customFormat="1" ht="15.75" customHeight="1" spans="1:16">
      <c r="A312" s="112">
        <v>2040801</v>
      </c>
      <c r="B312" s="113" t="s">
        <v>58</v>
      </c>
      <c r="C312" s="118"/>
      <c r="D312" s="118"/>
      <c r="E312" s="115">
        <f t="shared" si="39"/>
        <v>0</v>
      </c>
      <c r="F312" s="116" t="str">
        <f t="shared" si="40"/>
        <v/>
      </c>
      <c r="G312" s="118"/>
      <c r="H312" s="117"/>
      <c r="I312" s="117"/>
      <c r="J312" s="117"/>
      <c r="K312" s="117"/>
      <c r="L312" s="117"/>
      <c r="M312" s="117"/>
      <c r="N312" s="117"/>
      <c r="O312" s="117"/>
      <c r="P312" s="117"/>
    </row>
    <row r="313" s="95" customFormat="1" ht="15.75" customHeight="1" spans="1:16">
      <c r="A313" s="112">
        <v>2040802</v>
      </c>
      <c r="B313" s="113" t="s">
        <v>59</v>
      </c>
      <c r="C313" s="119"/>
      <c r="D313" s="119"/>
      <c r="E313" s="115">
        <f t="shared" si="39"/>
        <v>0</v>
      </c>
      <c r="F313" s="116" t="str">
        <f t="shared" si="40"/>
        <v/>
      </c>
      <c r="G313" s="119"/>
      <c r="H313" s="117"/>
      <c r="I313" s="117"/>
      <c r="J313" s="117"/>
      <c r="K313" s="117"/>
      <c r="L313" s="117"/>
      <c r="M313" s="117"/>
      <c r="N313" s="117"/>
      <c r="O313" s="117"/>
      <c r="P313" s="117"/>
    </row>
    <row r="314" s="95" customFormat="1" ht="15.75" customHeight="1" spans="1:16">
      <c r="A314" s="112">
        <v>2040803</v>
      </c>
      <c r="B314" s="113" t="s">
        <v>60</v>
      </c>
      <c r="C314" s="119"/>
      <c r="D314" s="119"/>
      <c r="E314" s="115">
        <f t="shared" si="39"/>
        <v>0</v>
      </c>
      <c r="F314" s="116" t="str">
        <f t="shared" si="40"/>
        <v/>
      </c>
      <c r="G314" s="119"/>
      <c r="H314" s="117"/>
      <c r="I314" s="117"/>
      <c r="J314" s="117"/>
      <c r="K314" s="117"/>
      <c r="L314" s="117"/>
      <c r="M314" s="117"/>
      <c r="N314" s="117"/>
      <c r="O314" s="117"/>
      <c r="P314" s="117"/>
    </row>
    <row r="315" s="95" customFormat="1" ht="15.75" customHeight="1" spans="1:16">
      <c r="A315" s="112">
        <v>2040804</v>
      </c>
      <c r="B315" s="113" t="s">
        <v>236</v>
      </c>
      <c r="C315" s="119"/>
      <c r="D315" s="119"/>
      <c r="E315" s="115">
        <f t="shared" si="39"/>
        <v>0</v>
      </c>
      <c r="F315" s="116" t="str">
        <f t="shared" si="40"/>
        <v/>
      </c>
      <c r="G315" s="119"/>
      <c r="H315" s="117"/>
      <c r="I315" s="117"/>
      <c r="J315" s="117"/>
      <c r="K315" s="117"/>
      <c r="L315" s="117"/>
      <c r="M315" s="117"/>
      <c r="N315" s="117"/>
      <c r="O315" s="117"/>
      <c r="P315" s="117"/>
    </row>
    <row r="316" s="95" customFormat="1" ht="15.75" customHeight="1" spans="1:16">
      <c r="A316" s="112">
        <v>2040805</v>
      </c>
      <c r="B316" s="113" t="s">
        <v>237</v>
      </c>
      <c r="C316" s="119"/>
      <c r="D316" s="119"/>
      <c r="E316" s="115">
        <f t="shared" si="39"/>
        <v>0</v>
      </c>
      <c r="F316" s="116" t="str">
        <f t="shared" si="40"/>
        <v/>
      </c>
      <c r="G316" s="119"/>
      <c r="H316" s="117"/>
      <c r="I316" s="117"/>
      <c r="J316" s="117"/>
      <c r="K316" s="117"/>
      <c r="L316" s="117"/>
      <c r="M316" s="117"/>
      <c r="N316" s="117"/>
      <c r="O316" s="117"/>
      <c r="P316" s="117"/>
    </row>
    <row r="317" s="95" customFormat="1" ht="15.75" customHeight="1" spans="1:16">
      <c r="A317" s="112">
        <v>2040806</v>
      </c>
      <c r="B317" s="113" t="s">
        <v>238</v>
      </c>
      <c r="C317" s="119"/>
      <c r="D317" s="119"/>
      <c r="E317" s="115">
        <f t="shared" si="39"/>
        <v>0</v>
      </c>
      <c r="F317" s="116" t="str">
        <f t="shared" si="40"/>
        <v/>
      </c>
      <c r="G317" s="119"/>
      <c r="H317" s="117"/>
      <c r="I317" s="117"/>
      <c r="J317" s="117"/>
      <c r="K317" s="117"/>
      <c r="L317" s="117"/>
      <c r="M317" s="117"/>
      <c r="N317" s="117"/>
      <c r="O317" s="117"/>
      <c r="P317" s="117"/>
    </row>
    <row r="318" s="95" customFormat="1" ht="15.75" customHeight="1" spans="1:16">
      <c r="A318" s="112">
        <v>2040807</v>
      </c>
      <c r="B318" s="113" t="s">
        <v>99</v>
      </c>
      <c r="C318" s="119"/>
      <c r="D318" s="119"/>
      <c r="E318" s="115">
        <f t="shared" si="39"/>
        <v>0</v>
      </c>
      <c r="F318" s="116" t="str">
        <f t="shared" si="40"/>
        <v/>
      </c>
      <c r="G318" s="119"/>
      <c r="H318" s="117"/>
      <c r="I318" s="117"/>
      <c r="J318" s="117"/>
      <c r="K318" s="117"/>
      <c r="L318" s="117"/>
      <c r="M318" s="117"/>
      <c r="N318" s="117"/>
      <c r="O318" s="117"/>
      <c r="P318" s="117"/>
    </row>
    <row r="319" s="95" customFormat="1" ht="15.75" customHeight="1" spans="1:16">
      <c r="A319" s="112">
        <v>2040850</v>
      </c>
      <c r="B319" s="113" t="s">
        <v>67</v>
      </c>
      <c r="C319" s="119"/>
      <c r="D319" s="119"/>
      <c r="E319" s="115">
        <f t="shared" si="39"/>
        <v>0</v>
      </c>
      <c r="F319" s="116" t="str">
        <f t="shared" si="40"/>
        <v/>
      </c>
      <c r="G319" s="119"/>
      <c r="H319" s="117"/>
      <c r="I319" s="117"/>
      <c r="J319" s="117"/>
      <c r="K319" s="117"/>
      <c r="L319" s="117"/>
      <c r="M319" s="117"/>
      <c r="N319" s="117"/>
      <c r="O319" s="117"/>
      <c r="P319" s="117"/>
    </row>
    <row r="320" s="95" customFormat="1" ht="15.75" customHeight="1" spans="1:16">
      <c r="A320" s="112">
        <v>2040899</v>
      </c>
      <c r="B320" s="113" t="s">
        <v>239</v>
      </c>
      <c r="C320" s="119"/>
      <c r="D320" s="119"/>
      <c r="E320" s="115">
        <f t="shared" si="39"/>
        <v>0</v>
      </c>
      <c r="F320" s="116" t="str">
        <f t="shared" si="40"/>
        <v/>
      </c>
      <c r="G320" s="119"/>
      <c r="H320" s="117"/>
      <c r="I320" s="117"/>
      <c r="J320" s="117"/>
      <c r="K320" s="117"/>
      <c r="L320" s="117"/>
      <c r="M320" s="117"/>
      <c r="N320" s="117"/>
      <c r="O320" s="117"/>
      <c r="P320" s="117"/>
    </row>
    <row r="321" s="95" customFormat="1" ht="15.75" customHeight="1" spans="1:16">
      <c r="A321" s="112">
        <v>20409</v>
      </c>
      <c r="B321" s="113" t="s">
        <v>240</v>
      </c>
      <c r="C321" s="114">
        <f t="shared" ref="C321:G321" si="47">SUM(C322,C323,C324,C325,C326,C327,C328)</f>
        <v>0</v>
      </c>
      <c r="D321" s="114">
        <f t="shared" si="47"/>
        <v>0</v>
      </c>
      <c r="E321" s="115">
        <f t="shared" si="39"/>
        <v>0</v>
      </c>
      <c r="F321" s="116" t="str">
        <f t="shared" si="40"/>
        <v/>
      </c>
      <c r="G321" s="114">
        <f t="shared" si="47"/>
        <v>0</v>
      </c>
      <c r="H321" s="117"/>
      <c r="I321" s="117"/>
      <c r="J321" s="117"/>
      <c r="K321" s="117"/>
      <c r="L321" s="117"/>
      <c r="M321" s="117"/>
      <c r="N321" s="117"/>
      <c r="O321" s="117"/>
      <c r="P321" s="117"/>
    </row>
    <row r="322" s="95" customFormat="1" ht="15.75" customHeight="1" spans="1:16">
      <c r="A322" s="112">
        <v>2040901</v>
      </c>
      <c r="B322" s="113" t="s">
        <v>58</v>
      </c>
      <c r="C322" s="118"/>
      <c r="D322" s="118"/>
      <c r="E322" s="115">
        <f t="shared" si="39"/>
        <v>0</v>
      </c>
      <c r="F322" s="116" t="str">
        <f t="shared" si="40"/>
        <v/>
      </c>
      <c r="G322" s="118"/>
      <c r="H322" s="117"/>
      <c r="I322" s="117"/>
      <c r="J322" s="117"/>
      <c r="K322" s="117"/>
      <c r="L322" s="117"/>
      <c r="M322" s="117"/>
      <c r="N322" s="117"/>
      <c r="O322" s="117"/>
      <c r="P322" s="117"/>
    </row>
    <row r="323" s="95" customFormat="1" ht="15.75" customHeight="1" spans="1:16">
      <c r="A323" s="112">
        <v>2040902</v>
      </c>
      <c r="B323" s="113" t="s">
        <v>59</v>
      </c>
      <c r="C323" s="119"/>
      <c r="D323" s="119"/>
      <c r="E323" s="115">
        <f t="shared" si="39"/>
        <v>0</v>
      </c>
      <c r="F323" s="116" t="str">
        <f t="shared" si="40"/>
        <v/>
      </c>
      <c r="G323" s="119"/>
      <c r="H323" s="117"/>
      <c r="I323" s="117"/>
      <c r="J323" s="117"/>
      <c r="K323" s="117"/>
      <c r="L323" s="117"/>
      <c r="M323" s="117"/>
      <c r="N323" s="117"/>
      <c r="O323" s="117"/>
      <c r="P323" s="117"/>
    </row>
    <row r="324" s="95" customFormat="1" ht="15.75" customHeight="1" spans="1:16">
      <c r="A324" s="112">
        <v>2040903</v>
      </c>
      <c r="B324" s="113" t="s">
        <v>60</v>
      </c>
      <c r="C324" s="119"/>
      <c r="D324" s="119"/>
      <c r="E324" s="115">
        <f t="shared" si="39"/>
        <v>0</v>
      </c>
      <c r="F324" s="116" t="str">
        <f t="shared" si="40"/>
        <v/>
      </c>
      <c r="G324" s="119"/>
      <c r="H324" s="117"/>
      <c r="I324" s="117"/>
      <c r="J324" s="117"/>
      <c r="K324" s="117"/>
      <c r="L324" s="117"/>
      <c r="M324" s="117"/>
      <c r="N324" s="117"/>
      <c r="O324" s="117"/>
      <c r="P324" s="117"/>
    </row>
    <row r="325" s="95" customFormat="1" ht="15.75" customHeight="1" spans="1:16">
      <c r="A325" s="112">
        <v>2040904</v>
      </c>
      <c r="B325" s="113" t="s">
        <v>241</v>
      </c>
      <c r="C325" s="119"/>
      <c r="D325" s="119"/>
      <c r="E325" s="115">
        <f t="shared" ref="E325:E388" si="48">D325-C325</f>
        <v>0</v>
      </c>
      <c r="F325" s="116" t="str">
        <f t="shared" ref="F325:F388" si="49">IFERROR(E325/C325,"")</f>
        <v/>
      </c>
      <c r="G325" s="119"/>
      <c r="H325" s="117"/>
      <c r="I325" s="117"/>
      <c r="J325" s="117"/>
      <c r="K325" s="117"/>
      <c r="L325" s="117"/>
      <c r="M325" s="117"/>
      <c r="N325" s="117"/>
      <c r="O325" s="117"/>
      <c r="P325" s="117"/>
    </row>
    <row r="326" s="95" customFormat="1" ht="15.75" customHeight="1" spans="1:16">
      <c r="A326" s="112">
        <v>2040905</v>
      </c>
      <c r="B326" s="113" t="s">
        <v>242</v>
      </c>
      <c r="C326" s="119"/>
      <c r="D326" s="119"/>
      <c r="E326" s="115">
        <f t="shared" si="48"/>
        <v>0</v>
      </c>
      <c r="F326" s="116" t="str">
        <f t="shared" si="49"/>
        <v/>
      </c>
      <c r="G326" s="119"/>
      <c r="H326" s="117"/>
      <c r="I326" s="117"/>
      <c r="J326" s="117"/>
      <c r="K326" s="117"/>
      <c r="L326" s="117"/>
      <c r="M326" s="117"/>
      <c r="N326" s="117"/>
      <c r="O326" s="117"/>
      <c r="P326" s="117"/>
    </row>
    <row r="327" s="95" customFormat="1" ht="15.75" customHeight="1" spans="1:16">
      <c r="A327" s="112">
        <v>2040950</v>
      </c>
      <c r="B327" s="113" t="s">
        <v>67</v>
      </c>
      <c r="C327" s="119"/>
      <c r="D327" s="119"/>
      <c r="E327" s="115">
        <f t="shared" si="48"/>
        <v>0</v>
      </c>
      <c r="F327" s="116" t="str">
        <f t="shared" si="49"/>
        <v/>
      </c>
      <c r="G327" s="119"/>
      <c r="H327" s="117"/>
      <c r="I327" s="117"/>
      <c r="J327" s="117"/>
      <c r="K327" s="117"/>
      <c r="L327" s="117"/>
      <c r="M327" s="117"/>
      <c r="N327" s="117"/>
      <c r="O327" s="117"/>
      <c r="P327" s="117"/>
    </row>
    <row r="328" s="95" customFormat="1" ht="15.75" customHeight="1" spans="1:16">
      <c r="A328" s="112">
        <v>2040999</v>
      </c>
      <c r="B328" s="113" t="s">
        <v>243</v>
      </c>
      <c r="C328" s="119"/>
      <c r="D328" s="119"/>
      <c r="E328" s="115">
        <f t="shared" si="48"/>
        <v>0</v>
      </c>
      <c r="F328" s="116" t="str">
        <f t="shared" si="49"/>
        <v/>
      </c>
      <c r="G328" s="119"/>
      <c r="H328" s="117"/>
      <c r="I328" s="117"/>
      <c r="J328" s="117"/>
      <c r="K328" s="117"/>
      <c r="L328" s="117"/>
      <c r="M328" s="117"/>
      <c r="N328" s="117"/>
      <c r="O328" s="117"/>
      <c r="P328" s="117"/>
    </row>
    <row r="329" s="95" customFormat="1" ht="15.75" customHeight="1" spans="1:16">
      <c r="A329" s="112">
        <v>20410</v>
      </c>
      <c r="B329" s="113" t="s">
        <v>244</v>
      </c>
      <c r="C329" s="114">
        <f t="shared" ref="C329:G329" si="50">SUM(C330,C331,C332,C333,C334)</f>
        <v>0</v>
      </c>
      <c r="D329" s="114">
        <f t="shared" si="50"/>
        <v>0</v>
      </c>
      <c r="E329" s="115">
        <f t="shared" si="48"/>
        <v>0</v>
      </c>
      <c r="F329" s="116" t="str">
        <f t="shared" si="49"/>
        <v/>
      </c>
      <c r="G329" s="114">
        <f t="shared" si="50"/>
        <v>0</v>
      </c>
      <c r="H329" s="117"/>
      <c r="I329" s="117"/>
      <c r="J329" s="117"/>
      <c r="K329" s="117"/>
      <c r="L329" s="117"/>
      <c r="M329" s="117"/>
      <c r="N329" s="117"/>
      <c r="O329" s="117"/>
      <c r="P329" s="117"/>
    </row>
    <row r="330" s="95" customFormat="1" ht="15.75" customHeight="1" spans="1:16">
      <c r="A330" s="112">
        <v>2041001</v>
      </c>
      <c r="B330" s="113" t="s">
        <v>58</v>
      </c>
      <c r="C330" s="118"/>
      <c r="D330" s="118"/>
      <c r="E330" s="115">
        <f t="shared" si="48"/>
        <v>0</v>
      </c>
      <c r="F330" s="116" t="str">
        <f t="shared" si="49"/>
        <v/>
      </c>
      <c r="G330" s="118"/>
      <c r="H330" s="117"/>
      <c r="I330" s="117"/>
      <c r="J330" s="117"/>
      <c r="K330" s="117"/>
      <c r="L330" s="117"/>
      <c r="M330" s="117"/>
      <c r="N330" s="117"/>
      <c r="O330" s="117"/>
      <c r="P330" s="117"/>
    </row>
    <row r="331" s="95" customFormat="1" ht="15.75" customHeight="1" spans="1:16">
      <c r="A331" s="112">
        <v>2041002</v>
      </c>
      <c r="B331" s="113" t="s">
        <v>59</v>
      </c>
      <c r="C331" s="119"/>
      <c r="D331" s="119"/>
      <c r="E331" s="115">
        <f t="shared" si="48"/>
        <v>0</v>
      </c>
      <c r="F331" s="116" t="str">
        <f t="shared" si="49"/>
        <v/>
      </c>
      <c r="G331" s="119"/>
      <c r="H331" s="117"/>
      <c r="I331" s="117"/>
      <c r="J331" s="117"/>
      <c r="K331" s="117"/>
      <c r="L331" s="117"/>
      <c r="M331" s="117"/>
      <c r="N331" s="117"/>
      <c r="O331" s="117"/>
      <c r="P331" s="117"/>
    </row>
    <row r="332" s="95" customFormat="1" ht="15.75" customHeight="1" spans="1:16">
      <c r="A332" s="112">
        <v>2041006</v>
      </c>
      <c r="B332" s="113" t="s">
        <v>99</v>
      </c>
      <c r="C332" s="119"/>
      <c r="D332" s="119"/>
      <c r="E332" s="115">
        <f t="shared" si="48"/>
        <v>0</v>
      </c>
      <c r="F332" s="116" t="str">
        <f t="shared" si="49"/>
        <v/>
      </c>
      <c r="G332" s="119"/>
      <c r="H332" s="117"/>
      <c r="I332" s="117"/>
      <c r="J332" s="117"/>
      <c r="K332" s="117"/>
      <c r="L332" s="117"/>
      <c r="M332" s="117"/>
      <c r="N332" s="117"/>
      <c r="O332" s="117"/>
      <c r="P332" s="117"/>
    </row>
    <row r="333" s="95" customFormat="1" ht="15.75" customHeight="1" spans="1:16">
      <c r="A333" s="112">
        <v>2041007</v>
      </c>
      <c r="B333" s="113" t="s">
        <v>245</v>
      </c>
      <c r="C333" s="119"/>
      <c r="D333" s="119"/>
      <c r="E333" s="115">
        <f t="shared" si="48"/>
        <v>0</v>
      </c>
      <c r="F333" s="116" t="str">
        <f t="shared" si="49"/>
        <v/>
      </c>
      <c r="G333" s="119"/>
      <c r="H333" s="117"/>
      <c r="I333" s="117"/>
      <c r="J333" s="117"/>
      <c r="K333" s="117"/>
      <c r="L333" s="117"/>
      <c r="M333" s="117"/>
      <c r="N333" s="117"/>
      <c r="O333" s="117"/>
      <c r="P333" s="117"/>
    </row>
    <row r="334" s="95" customFormat="1" ht="15.75" customHeight="1" spans="1:16">
      <c r="A334" s="112">
        <v>2041099</v>
      </c>
      <c r="B334" s="113" t="s">
        <v>246</v>
      </c>
      <c r="C334" s="119"/>
      <c r="D334" s="119"/>
      <c r="E334" s="115">
        <f t="shared" si="48"/>
        <v>0</v>
      </c>
      <c r="F334" s="116" t="str">
        <f t="shared" si="49"/>
        <v/>
      </c>
      <c r="G334" s="119"/>
      <c r="H334" s="117"/>
      <c r="I334" s="117"/>
      <c r="J334" s="117"/>
      <c r="K334" s="117"/>
      <c r="L334" s="117"/>
      <c r="M334" s="117"/>
      <c r="N334" s="117"/>
      <c r="O334" s="117"/>
      <c r="P334" s="117"/>
    </row>
    <row r="335" s="95" customFormat="1" ht="15.75" customHeight="1" spans="1:16">
      <c r="A335" s="112">
        <v>20499</v>
      </c>
      <c r="B335" s="113" t="s">
        <v>247</v>
      </c>
      <c r="C335" s="114">
        <f t="shared" ref="C335:G335" si="51">SUM(C336,C337)</f>
        <v>0</v>
      </c>
      <c r="D335" s="114">
        <f t="shared" si="51"/>
        <v>0</v>
      </c>
      <c r="E335" s="115">
        <f t="shared" si="48"/>
        <v>0</v>
      </c>
      <c r="F335" s="116" t="str">
        <f t="shared" si="49"/>
        <v/>
      </c>
      <c r="G335" s="114">
        <f t="shared" si="51"/>
        <v>0</v>
      </c>
      <c r="H335" s="117"/>
      <c r="I335" s="117"/>
      <c r="J335" s="117"/>
      <c r="K335" s="117"/>
      <c r="L335" s="117"/>
      <c r="M335" s="117"/>
      <c r="N335" s="117"/>
      <c r="O335" s="117"/>
      <c r="P335" s="117"/>
    </row>
    <row r="336" s="95" customFormat="1" ht="15.75" customHeight="1" spans="1:16">
      <c r="A336" s="112">
        <v>2049902</v>
      </c>
      <c r="B336" s="113" t="s">
        <v>248</v>
      </c>
      <c r="C336" s="118"/>
      <c r="D336" s="118"/>
      <c r="E336" s="115">
        <f t="shared" si="48"/>
        <v>0</v>
      </c>
      <c r="F336" s="116" t="str">
        <f t="shared" si="49"/>
        <v/>
      </c>
      <c r="G336" s="118"/>
      <c r="H336" s="117"/>
      <c r="I336" s="117"/>
      <c r="J336" s="117"/>
      <c r="K336" s="117"/>
      <c r="L336" s="117"/>
      <c r="M336" s="117"/>
      <c r="N336" s="117"/>
      <c r="O336" s="117"/>
      <c r="P336" s="117"/>
    </row>
    <row r="337" s="95" customFormat="1" ht="15.75" customHeight="1" spans="1:16">
      <c r="A337" s="112">
        <v>2049999</v>
      </c>
      <c r="B337" s="113" t="s">
        <v>249</v>
      </c>
      <c r="C337" s="118"/>
      <c r="D337" s="118"/>
      <c r="E337" s="115">
        <f t="shared" si="48"/>
        <v>0</v>
      </c>
      <c r="F337" s="116" t="str">
        <f t="shared" si="49"/>
        <v/>
      </c>
      <c r="G337" s="118"/>
      <c r="H337" s="117"/>
      <c r="I337" s="117"/>
      <c r="J337" s="117"/>
      <c r="K337" s="117"/>
      <c r="L337" s="117"/>
      <c r="M337" s="117"/>
      <c r="N337" s="117"/>
      <c r="O337" s="117"/>
      <c r="P337" s="117"/>
    </row>
    <row r="338" s="95" customFormat="1" ht="15.75" customHeight="1" spans="1:16">
      <c r="A338" s="112">
        <v>205</v>
      </c>
      <c r="B338" s="113" t="s">
        <v>250</v>
      </c>
      <c r="C338" s="114">
        <f t="shared" ref="C338:G338" si="52">SUM(C339,C344,C351,C357,C363,C367,C371,C375,C381,C388)</f>
        <v>25036</v>
      </c>
      <c r="D338" s="114">
        <f t="shared" si="52"/>
        <v>26102</v>
      </c>
      <c r="E338" s="115">
        <f t="shared" si="48"/>
        <v>1066</v>
      </c>
      <c r="F338" s="116">
        <f t="shared" si="49"/>
        <v>0.0425786866911647</v>
      </c>
      <c r="G338" s="114">
        <f t="shared" si="52"/>
        <v>26102</v>
      </c>
      <c r="H338" s="117"/>
      <c r="I338" s="117"/>
      <c r="J338" s="117"/>
      <c r="K338" s="117"/>
      <c r="L338" s="117"/>
      <c r="M338" s="117"/>
      <c r="N338" s="117"/>
      <c r="O338" s="117"/>
      <c r="P338" s="117"/>
    </row>
    <row r="339" s="95" customFormat="1" ht="15.75" customHeight="1" spans="1:16">
      <c r="A339" s="112">
        <v>20501</v>
      </c>
      <c r="B339" s="113" t="s">
        <v>251</v>
      </c>
      <c r="C339" s="114">
        <f t="shared" ref="C339:G339" si="53">SUM(C340,C341,C342,C343)</f>
        <v>530</v>
      </c>
      <c r="D339" s="114">
        <f t="shared" si="53"/>
        <v>1023</v>
      </c>
      <c r="E339" s="115">
        <f t="shared" si="48"/>
        <v>493</v>
      </c>
      <c r="F339" s="116">
        <f t="shared" si="49"/>
        <v>0.930188679245283</v>
      </c>
      <c r="G339" s="114">
        <f t="shared" si="53"/>
        <v>1023</v>
      </c>
      <c r="H339" s="117"/>
      <c r="I339" s="117"/>
      <c r="J339" s="117"/>
      <c r="K339" s="117"/>
      <c r="L339" s="117"/>
      <c r="M339" s="117"/>
      <c r="N339" s="117"/>
      <c r="O339" s="117"/>
      <c r="P339" s="117"/>
    </row>
    <row r="340" s="95" customFormat="1" ht="15.75" customHeight="1" spans="1:16">
      <c r="A340" s="112">
        <v>2050101</v>
      </c>
      <c r="B340" s="113" t="s">
        <v>58</v>
      </c>
      <c r="C340" s="118">
        <v>101</v>
      </c>
      <c r="D340" s="118">
        <v>125</v>
      </c>
      <c r="E340" s="115">
        <f t="shared" si="48"/>
        <v>24</v>
      </c>
      <c r="F340" s="116">
        <f t="shared" si="49"/>
        <v>0.237623762376238</v>
      </c>
      <c r="G340" s="118">
        <v>125</v>
      </c>
      <c r="H340" s="117"/>
      <c r="I340" s="117"/>
      <c r="J340" s="117"/>
      <c r="K340" s="117"/>
      <c r="L340" s="117"/>
      <c r="M340" s="117"/>
      <c r="N340" s="117"/>
      <c r="O340" s="117"/>
      <c r="P340" s="117"/>
    </row>
    <row r="341" s="95" customFormat="1" ht="15.75" customHeight="1" spans="1:16">
      <c r="A341" s="112">
        <v>2050102</v>
      </c>
      <c r="B341" s="113" t="s">
        <v>59</v>
      </c>
      <c r="C341" s="119">
        <v>113</v>
      </c>
      <c r="D341" s="119">
        <v>558</v>
      </c>
      <c r="E341" s="115">
        <f t="shared" si="48"/>
        <v>445</v>
      </c>
      <c r="F341" s="116">
        <f t="shared" si="49"/>
        <v>3.93805309734513</v>
      </c>
      <c r="G341" s="119">
        <v>558</v>
      </c>
      <c r="H341" s="117"/>
      <c r="I341" s="117"/>
      <c r="J341" s="117"/>
      <c r="K341" s="117"/>
      <c r="L341" s="117"/>
      <c r="M341" s="117"/>
      <c r="N341" s="117"/>
      <c r="O341" s="117"/>
      <c r="P341" s="117"/>
    </row>
    <row r="342" s="95" customFormat="1" ht="15.75" customHeight="1" spans="1:16">
      <c r="A342" s="112">
        <v>2050103</v>
      </c>
      <c r="B342" s="113" t="s">
        <v>60</v>
      </c>
      <c r="C342" s="119"/>
      <c r="D342" s="119"/>
      <c r="E342" s="115">
        <f t="shared" si="48"/>
        <v>0</v>
      </c>
      <c r="F342" s="116" t="str">
        <f t="shared" si="49"/>
        <v/>
      </c>
      <c r="G342" s="119"/>
      <c r="H342" s="117"/>
      <c r="I342" s="117"/>
      <c r="J342" s="117"/>
      <c r="K342" s="117"/>
      <c r="L342" s="117"/>
      <c r="M342" s="117"/>
      <c r="N342" s="117"/>
      <c r="O342" s="117"/>
      <c r="P342" s="117"/>
    </row>
    <row r="343" s="95" customFormat="1" ht="15.75" customHeight="1" spans="1:16">
      <c r="A343" s="112">
        <v>2050199</v>
      </c>
      <c r="B343" s="113" t="s">
        <v>252</v>
      </c>
      <c r="C343" s="119">
        <v>316</v>
      </c>
      <c r="D343" s="119">
        <v>340</v>
      </c>
      <c r="E343" s="115">
        <f t="shared" si="48"/>
        <v>24</v>
      </c>
      <c r="F343" s="116">
        <f t="shared" si="49"/>
        <v>0.0759493670886076</v>
      </c>
      <c r="G343" s="119">
        <v>340</v>
      </c>
      <c r="H343" s="117"/>
      <c r="I343" s="117"/>
      <c r="J343" s="117"/>
      <c r="K343" s="117"/>
      <c r="L343" s="117"/>
      <c r="M343" s="117"/>
      <c r="N343" s="117"/>
      <c r="O343" s="117"/>
      <c r="P343" s="117"/>
    </row>
    <row r="344" s="95" customFormat="1" ht="15.75" customHeight="1" spans="1:16">
      <c r="A344" s="112">
        <v>20502</v>
      </c>
      <c r="B344" s="113" t="s">
        <v>253</v>
      </c>
      <c r="C344" s="114">
        <f t="shared" ref="C344:G344" si="54">SUM(C345,C346,C347,C348,C349,C350)</f>
        <v>22893</v>
      </c>
      <c r="D344" s="114">
        <f t="shared" si="54"/>
        <v>23109</v>
      </c>
      <c r="E344" s="115">
        <f t="shared" si="48"/>
        <v>216</v>
      </c>
      <c r="F344" s="116">
        <f t="shared" si="49"/>
        <v>0.00943519853230245</v>
      </c>
      <c r="G344" s="114">
        <f t="shared" si="54"/>
        <v>23109</v>
      </c>
      <c r="H344" s="117"/>
      <c r="I344" s="117"/>
      <c r="J344" s="117"/>
      <c r="K344" s="117"/>
      <c r="L344" s="117"/>
      <c r="M344" s="117"/>
      <c r="N344" s="117"/>
      <c r="O344" s="117"/>
      <c r="P344" s="117"/>
    </row>
    <row r="345" s="95" customFormat="1" ht="15.75" customHeight="1" spans="1:16">
      <c r="A345" s="112">
        <v>2050201</v>
      </c>
      <c r="B345" s="113" t="s">
        <v>254</v>
      </c>
      <c r="C345" s="118">
        <v>741</v>
      </c>
      <c r="D345" s="118">
        <v>1058</v>
      </c>
      <c r="E345" s="115">
        <f t="shared" si="48"/>
        <v>317</v>
      </c>
      <c r="F345" s="116">
        <f t="shared" si="49"/>
        <v>0.427800269905533</v>
      </c>
      <c r="G345" s="118">
        <v>1058</v>
      </c>
      <c r="H345" s="117"/>
      <c r="I345" s="117"/>
      <c r="J345" s="117"/>
      <c r="K345" s="117"/>
      <c r="L345" s="117"/>
      <c r="M345" s="117"/>
      <c r="N345" s="117"/>
      <c r="O345" s="117"/>
      <c r="P345" s="117"/>
    </row>
    <row r="346" s="95" customFormat="1" ht="15.75" customHeight="1" spans="1:16">
      <c r="A346" s="112">
        <v>2050202</v>
      </c>
      <c r="B346" s="113" t="s">
        <v>255</v>
      </c>
      <c r="C346" s="119">
        <v>8697</v>
      </c>
      <c r="D346" s="119">
        <v>9178</v>
      </c>
      <c r="E346" s="115">
        <f t="shared" si="48"/>
        <v>481</v>
      </c>
      <c r="F346" s="116">
        <f t="shared" si="49"/>
        <v>0.0553064275037369</v>
      </c>
      <c r="G346" s="119">
        <v>9178</v>
      </c>
      <c r="H346" s="117"/>
      <c r="I346" s="117"/>
      <c r="J346" s="117"/>
      <c r="K346" s="117"/>
      <c r="L346" s="117"/>
      <c r="M346" s="117"/>
      <c r="N346" s="117"/>
      <c r="O346" s="117"/>
      <c r="P346" s="117"/>
    </row>
    <row r="347" s="95" customFormat="1" ht="15.75" customHeight="1" spans="1:16">
      <c r="A347" s="112">
        <v>2050203</v>
      </c>
      <c r="B347" s="113" t="s">
        <v>256</v>
      </c>
      <c r="C347" s="119">
        <v>9116</v>
      </c>
      <c r="D347" s="119">
        <v>9186</v>
      </c>
      <c r="E347" s="115">
        <f t="shared" si="48"/>
        <v>70</v>
      </c>
      <c r="F347" s="116">
        <f t="shared" si="49"/>
        <v>0.00767880649407635</v>
      </c>
      <c r="G347" s="119">
        <v>9186</v>
      </c>
      <c r="H347" s="117"/>
      <c r="I347" s="117"/>
      <c r="J347" s="117"/>
      <c r="K347" s="117"/>
      <c r="L347" s="117"/>
      <c r="M347" s="117"/>
      <c r="N347" s="117"/>
      <c r="O347" s="117"/>
      <c r="P347" s="117"/>
    </row>
    <row r="348" s="95" customFormat="1" ht="15.75" customHeight="1" spans="1:16">
      <c r="A348" s="112">
        <v>2050204</v>
      </c>
      <c r="B348" s="113" t="s">
        <v>257</v>
      </c>
      <c r="C348" s="119">
        <v>3470</v>
      </c>
      <c r="D348" s="119">
        <v>3592</v>
      </c>
      <c r="E348" s="115">
        <f t="shared" si="48"/>
        <v>122</v>
      </c>
      <c r="F348" s="116">
        <f t="shared" si="49"/>
        <v>0.0351585014409222</v>
      </c>
      <c r="G348" s="119">
        <v>3592</v>
      </c>
      <c r="H348" s="117"/>
      <c r="I348" s="117"/>
      <c r="J348" s="117"/>
      <c r="K348" s="117"/>
      <c r="L348" s="117"/>
      <c r="M348" s="117"/>
      <c r="N348" s="117"/>
      <c r="O348" s="117"/>
      <c r="P348" s="117"/>
    </row>
    <row r="349" s="95" customFormat="1" ht="15.75" customHeight="1" spans="1:16">
      <c r="A349" s="112">
        <v>2050205</v>
      </c>
      <c r="B349" s="113" t="s">
        <v>258</v>
      </c>
      <c r="C349" s="119"/>
      <c r="D349" s="119"/>
      <c r="E349" s="115">
        <f t="shared" si="48"/>
        <v>0</v>
      </c>
      <c r="F349" s="116" t="str">
        <f t="shared" si="49"/>
        <v/>
      </c>
      <c r="G349" s="119"/>
      <c r="H349" s="117"/>
      <c r="I349" s="117"/>
      <c r="J349" s="117"/>
      <c r="K349" s="117"/>
      <c r="L349" s="117"/>
      <c r="M349" s="117"/>
      <c r="N349" s="117"/>
      <c r="O349" s="117"/>
      <c r="P349" s="117"/>
    </row>
    <row r="350" s="95" customFormat="1" ht="15.75" customHeight="1" spans="1:16">
      <c r="A350" s="112">
        <v>2050299</v>
      </c>
      <c r="B350" s="113" t="s">
        <v>259</v>
      </c>
      <c r="C350" s="119">
        <v>869</v>
      </c>
      <c r="D350" s="119">
        <v>95</v>
      </c>
      <c r="E350" s="115">
        <f t="shared" si="48"/>
        <v>-774</v>
      </c>
      <c r="F350" s="116">
        <f t="shared" si="49"/>
        <v>-0.890678941311853</v>
      </c>
      <c r="G350" s="119">
        <v>95</v>
      </c>
      <c r="H350" s="117"/>
      <c r="I350" s="117"/>
      <c r="J350" s="117"/>
      <c r="K350" s="117"/>
      <c r="L350" s="117"/>
      <c r="M350" s="117"/>
      <c r="N350" s="117"/>
      <c r="O350" s="117"/>
      <c r="P350" s="117"/>
    </row>
    <row r="351" s="95" customFormat="1" ht="15.75" customHeight="1" spans="1:16">
      <c r="A351" s="112">
        <v>20503</v>
      </c>
      <c r="B351" s="113" t="s">
        <v>260</v>
      </c>
      <c r="C351" s="114">
        <f t="shared" ref="C351:G351" si="55">SUM(C352,C353,C354,C355,C356)</f>
        <v>897</v>
      </c>
      <c r="D351" s="114">
        <f t="shared" si="55"/>
        <v>1195</v>
      </c>
      <c r="E351" s="115">
        <f t="shared" si="48"/>
        <v>298</v>
      </c>
      <c r="F351" s="116">
        <f t="shared" si="49"/>
        <v>0.33221850613155</v>
      </c>
      <c r="G351" s="114">
        <f t="shared" si="55"/>
        <v>1195</v>
      </c>
      <c r="H351" s="117"/>
      <c r="I351" s="117"/>
      <c r="J351" s="117"/>
      <c r="K351" s="117"/>
      <c r="L351" s="117"/>
      <c r="M351" s="117"/>
      <c r="N351" s="117"/>
      <c r="O351" s="117"/>
      <c r="P351" s="117"/>
    </row>
    <row r="352" s="95" customFormat="1" ht="15.75" customHeight="1" spans="1:16">
      <c r="A352" s="112">
        <v>2050301</v>
      </c>
      <c r="B352" s="113" t="s">
        <v>261</v>
      </c>
      <c r="C352" s="118"/>
      <c r="D352" s="118"/>
      <c r="E352" s="115">
        <f t="shared" si="48"/>
        <v>0</v>
      </c>
      <c r="F352" s="116" t="str">
        <f t="shared" si="49"/>
        <v/>
      </c>
      <c r="G352" s="118"/>
      <c r="H352" s="117"/>
      <c r="I352" s="117"/>
      <c r="J352" s="117"/>
      <c r="K352" s="117"/>
      <c r="L352" s="117"/>
      <c r="M352" s="117"/>
      <c r="N352" s="117"/>
      <c r="O352" s="117"/>
      <c r="P352" s="117"/>
    </row>
    <row r="353" s="95" customFormat="1" ht="15.75" customHeight="1" spans="1:16">
      <c r="A353" s="112">
        <v>2050302</v>
      </c>
      <c r="B353" s="113" t="s">
        <v>262</v>
      </c>
      <c r="C353" s="119">
        <v>897</v>
      </c>
      <c r="D353" s="119">
        <v>1195</v>
      </c>
      <c r="E353" s="115">
        <f t="shared" si="48"/>
        <v>298</v>
      </c>
      <c r="F353" s="116">
        <f t="shared" si="49"/>
        <v>0.33221850613155</v>
      </c>
      <c r="G353" s="119">
        <v>1195</v>
      </c>
      <c r="H353" s="117"/>
      <c r="I353" s="117"/>
      <c r="J353" s="117"/>
      <c r="K353" s="117"/>
      <c r="L353" s="117"/>
      <c r="M353" s="117"/>
      <c r="N353" s="117"/>
      <c r="O353" s="117"/>
      <c r="P353" s="117"/>
    </row>
    <row r="354" s="95" customFormat="1" ht="15.75" customHeight="1" spans="1:16">
      <c r="A354" s="112">
        <v>2050303</v>
      </c>
      <c r="B354" s="113" t="s">
        <v>263</v>
      </c>
      <c r="C354" s="119"/>
      <c r="D354" s="119"/>
      <c r="E354" s="115">
        <f t="shared" si="48"/>
        <v>0</v>
      </c>
      <c r="F354" s="116" t="str">
        <f t="shared" si="49"/>
        <v/>
      </c>
      <c r="G354" s="119"/>
      <c r="H354" s="117"/>
      <c r="I354" s="117"/>
      <c r="J354" s="117"/>
      <c r="K354" s="117"/>
      <c r="L354" s="117"/>
      <c r="M354" s="117"/>
      <c r="N354" s="117"/>
      <c r="O354" s="117"/>
      <c r="P354" s="117"/>
    </row>
    <row r="355" s="95" customFormat="1" ht="15.75" customHeight="1" spans="1:16">
      <c r="A355" s="112">
        <v>2050305</v>
      </c>
      <c r="B355" s="113" t="s">
        <v>264</v>
      </c>
      <c r="C355" s="119"/>
      <c r="D355" s="119"/>
      <c r="E355" s="115">
        <f t="shared" si="48"/>
        <v>0</v>
      </c>
      <c r="F355" s="116" t="str">
        <f t="shared" si="49"/>
        <v/>
      </c>
      <c r="G355" s="119"/>
      <c r="H355" s="117"/>
      <c r="I355" s="117"/>
      <c r="J355" s="117"/>
      <c r="K355" s="117"/>
      <c r="L355" s="117"/>
      <c r="M355" s="117"/>
      <c r="N355" s="117"/>
      <c r="O355" s="117"/>
      <c r="P355" s="117"/>
    </row>
    <row r="356" s="95" customFormat="1" ht="15.75" customHeight="1" spans="1:16">
      <c r="A356" s="112">
        <v>2050399</v>
      </c>
      <c r="B356" s="113" t="s">
        <v>265</v>
      </c>
      <c r="C356" s="119"/>
      <c r="D356" s="119"/>
      <c r="E356" s="115">
        <f t="shared" si="48"/>
        <v>0</v>
      </c>
      <c r="F356" s="116" t="str">
        <f t="shared" si="49"/>
        <v/>
      </c>
      <c r="G356" s="119"/>
      <c r="H356" s="117"/>
      <c r="I356" s="117"/>
      <c r="J356" s="117"/>
      <c r="K356" s="117"/>
      <c r="L356" s="117"/>
      <c r="M356" s="117"/>
      <c r="N356" s="117"/>
      <c r="O356" s="117"/>
      <c r="P356" s="117"/>
    </row>
    <row r="357" s="95" customFormat="1" ht="15.75" customHeight="1" spans="1:16">
      <c r="A357" s="112">
        <v>20504</v>
      </c>
      <c r="B357" s="113" t="s">
        <v>266</v>
      </c>
      <c r="C357" s="114">
        <f t="shared" ref="C357:G357" si="56">SUM(C358,C359,C360,C361,C362)</f>
        <v>0</v>
      </c>
      <c r="D357" s="114">
        <f t="shared" si="56"/>
        <v>0</v>
      </c>
      <c r="E357" s="115">
        <f t="shared" si="48"/>
        <v>0</v>
      </c>
      <c r="F357" s="116" t="str">
        <f t="shared" si="49"/>
        <v/>
      </c>
      <c r="G357" s="114">
        <f t="shared" si="56"/>
        <v>0</v>
      </c>
      <c r="H357" s="117"/>
      <c r="I357" s="117"/>
      <c r="J357" s="117"/>
      <c r="K357" s="117"/>
      <c r="L357" s="117"/>
      <c r="M357" s="117"/>
      <c r="N357" s="117"/>
      <c r="O357" s="117"/>
      <c r="P357" s="117"/>
    </row>
    <row r="358" s="95" customFormat="1" ht="15.75" customHeight="1" spans="1:16">
      <c r="A358" s="112">
        <v>2050401</v>
      </c>
      <c r="B358" s="113" t="s">
        <v>267</v>
      </c>
      <c r="C358" s="118"/>
      <c r="D358" s="118"/>
      <c r="E358" s="115">
        <f t="shared" si="48"/>
        <v>0</v>
      </c>
      <c r="F358" s="116" t="str">
        <f t="shared" si="49"/>
        <v/>
      </c>
      <c r="G358" s="118"/>
      <c r="H358" s="117"/>
      <c r="I358" s="117"/>
      <c r="J358" s="117"/>
      <c r="K358" s="117"/>
      <c r="L358" s="117"/>
      <c r="M358" s="117"/>
      <c r="N358" s="117"/>
      <c r="O358" s="117"/>
      <c r="P358" s="117"/>
    </row>
    <row r="359" s="95" customFormat="1" ht="15.75" customHeight="1" spans="1:16">
      <c r="A359" s="112">
        <v>2050402</v>
      </c>
      <c r="B359" s="113" t="s">
        <v>268</v>
      </c>
      <c r="C359" s="119"/>
      <c r="D359" s="119"/>
      <c r="E359" s="115">
        <f t="shared" si="48"/>
        <v>0</v>
      </c>
      <c r="F359" s="116" t="str">
        <f t="shared" si="49"/>
        <v/>
      </c>
      <c r="G359" s="119"/>
      <c r="H359" s="117"/>
      <c r="I359" s="117"/>
      <c r="J359" s="117"/>
      <c r="K359" s="117"/>
      <c r="L359" s="117"/>
      <c r="M359" s="117"/>
      <c r="N359" s="117"/>
      <c r="O359" s="117"/>
      <c r="P359" s="117"/>
    </row>
    <row r="360" s="95" customFormat="1" ht="15.75" customHeight="1" spans="1:16">
      <c r="A360" s="112">
        <v>2050403</v>
      </c>
      <c r="B360" s="113" t="s">
        <v>269</v>
      </c>
      <c r="C360" s="119"/>
      <c r="D360" s="119"/>
      <c r="E360" s="115">
        <f t="shared" si="48"/>
        <v>0</v>
      </c>
      <c r="F360" s="116" t="str">
        <f t="shared" si="49"/>
        <v/>
      </c>
      <c r="G360" s="119"/>
      <c r="H360" s="117"/>
      <c r="I360" s="117"/>
      <c r="J360" s="117"/>
      <c r="K360" s="117"/>
      <c r="L360" s="117"/>
      <c r="M360" s="117"/>
      <c r="N360" s="117"/>
      <c r="O360" s="117"/>
      <c r="P360" s="117"/>
    </row>
    <row r="361" s="95" customFormat="1" ht="15.75" customHeight="1" spans="1:16">
      <c r="A361" s="112">
        <v>2050404</v>
      </c>
      <c r="B361" s="113" t="s">
        <v>270</v>
      </c>
      <c r="C361" s="119"/>
      <c r="D361" s="119"/>
      <c r="E361" s="115">
        <f t="shared" si="48"/>
        <v>0</v>
      </c>
      <c r="F361" s="116" t="str">
        <f t="shared" si="49"/>
        <v/>
      </c>
      <c r="G361" s="119"/>
      <c r="H361" s="117"/>
      <c r="I361" s="117"/>
      <c r="J361" s="117"/>
      <c r="K361" s="117"/>
      <c r="L361" s="117"/>
      <c r="M361" s="117"/>
      <c r="N361" s="117"/>
      <c r="O361" s="117"/>
      <c r="P361" s="117"/>
    </row>
    <row r="362" s="95" customFormat="1" ht="15.75" customHeight="1" spans="1:16">
      <c r="A362" s="112">
        <v>2050499</v>
      </c>
      <c r="B362" s="113" t="s">
        <v>271</v>
      </c>
      <c r="C362" s="119"/>
      <c r="D362" s="119"/>
      <c r="E362" s="115">
        <f t="shared" si="48"/>
        <v>0</v>
      </c>
      <c r="F362" s="116" t="str">
        <f t="shared" si="49"/>
        <v/>
      </c>
      <c r="G362" s="119"/>
      <c r="H362" s="117"/>
      <c r="I362" s="117"/>
      <c r="J362" s="117"/>
      <c r="K362" s="117"/>
      <c r="L362" s="117"/>
      <c r="M362" s="117"/>
      <c r="N362" s="117"/>
      <c r="O362" s="117"/>
      <c r="P362" s="117"/>
    </row>
    <row r="363" s="95" customFormat="1" ht="15.75" customHeight="1" spans="1:16">
      <c r="A363" s="112">
        <v>20505</v>
      </c>
      <c r="B363" s="113" t="s">
        <v>272</v>
      </c>
      <c r="C363" s="114">
        <f t="shared" ref="C363:G363" si="57">SUM(C364,C365,C366)</f>
        <v>0</v>
      </c>
      <c r="D363" s="114">
        <f t="shared" si="57"/>
        <v>0</v>
      </c>
      <c r="E363" s="115">
        <f t="shared" si="48"/>
        <v>0</v>
      </c>
      <c r="F363" s="116" t="str">
        <f t="shared" si="49"/>
        <v/>
      </c>
      <c r="G363" s="114">
        <f t="shared" si="57"/>
        <v>0</v>
      </c>
      <c r="H363" s="117"/>
      <c r="I363" s="117"/>
      <c r="J363" s="117"/>
      <c r="K363" s="117"/>
      <c r="L363" s="117"/>
      <c r="M363" s="117"/>
      <c r="N363" s="117"/>
      <c r="O363" s="117"/>
      <c r="P363" s="117"/>
    </row>
    <row r="364" s="95" customFormat="1" ht="15.75" customHeight="1" spans="1:16">
      <c r="A364" s="112">
        <v>2050501</v>
      </c>
      <c r="B364" s="113" t="s">
        <v>273</v>
      </c>
      <c r="C364" s="118"/>
      <c r="D364" s="118"/>
      <c r="E364" s="115">
        <f t="shared" si="48"/>
        <v>0</v>
      </c>
      <c r="F364" s="116" t="str">
        <f t="shared" si="49"/>
        <v/>
      </c>
      <c r="G364" s="118"/>
      <c r="H364" s="117"/>
      <c r="I364" s="117"/>
      <c r="J364" s="117"/>
      <c r="K364" s="117"/>
      <c r="L364" s="117"/>
      <c r="M364" s="117"/>
      <c r="N364" s="117"/>
      <c r="O364" s="117"/>
      <c r="P364" s="117"/>
    </row>
    <row r="365" s="95" customFormat="1" ht="15.75" customHeight="1" spans="1:16">
      <c r="A365" s="112">
        <v>2050502</v>
      </c>
      <c r="B365" s="113" t="s">
        <v>274</v>
      </c>
      <c r="C365" s="118"/>
      <c r="D365" s="118"/>
      <c r="E365" s="115">
        <f t="shared" si="48"/>
        <v>0</v>
      </c>
      <c r="F365" s="116" t="str">
        <f t="shared" si="49"/>
        <v/>
      </c>
      <c r="G365" s="118"/>
      <c r="H365" s="117"/>
      <c r="I365" s="117"/>
      <c r="J365" s="117"/>
      <c r="K365" s="117"/>
      <c r="L365" s="117"/>
      <c r="M365" s="117"/>
      <c r="N365" s="117"/>
      <c r="O365" s="117"/>
      <c r="P365" s="117"/>
    </row>
    <row r="366" s="95" customFormat="1" ht="15.75" customHeight="1" spans="1:16">
      <c r="A366" s="112">
        <v>2050599</v>
      </c>
      <c r="B366" s="113" t="s">
        <v>275</v>
      </c>
      <c r="C366" s="118"/>
      <c r="D366" s="118"/>
      <c r="E366" s="115">
        <f t="shared" si="48"/>
        <v>0</v>
      </c>
      <c r="F366" s="116" t="str">
        <f t="shared" si="49"/>
        <v/>
      </c>
      <c r="G366" s="118"/>
      <c r="H366" s="117"/>
      <c r="I366" s="117"/>
      <c r="J366" s="117"/>
      <c r="K366" s="117"/>
      <c r="L366" s="117"/>
      <c r="M366" s="117"/>
      <c r="N366" s="117"/>
      <c r="O366" s="117"/>
      <c r="P366" s="117"/>
    </row>
    <row r="367" s="95" customFormat="1" ht="15.75" customHeight="1" spans="1:16">
      <c r="A367" s="112">
        <v>20506</v>
      </c>
      <c r="B367" s="113" t="s">
        <v>276</v>
      </c>
      <c r="C367" s="114">
        <f t="shared" ref="C367:G367" si="58">SUM(C368,C369,C370)</f>
        <v>0</v>
      </c>
      <c r="D367" s="114">
        <f t="shared" si="58"/>
        <v>0</v>
      </c>
      <c r="E367" s="115">
        <f t="shared" si="48"/>
        <v>0</v>
      </c>
      <c r="F367" s="116" t="str">
        <f t="shared" si="49"/>
        <v/>
      </c>
      <c r="G367" s="114">
        <f t="shared" si="58"/>
        <v>0</v>
      </c>
      <c r="H367" s="117"/>
      <c r="I367" s="117"/>
      <c r="J367" s="117"/>
      <c r="K367" s="117"/>
      <c r="L367" s="117"/>
      <c r="M367" s="117"/>
      <c r="N367" s="117"/>
      <c r="O367" s="117"/>
      <c r="P367" s="117"/>
    </row>
    <row r="368" s="95" customFormat="1" ht="15.75" customHeight="1" spans="1:16">
      <c r="A368" s="112">
        <v>2050601</v>
      </c>
      <c r="B368" s="113" t="s">
        <v>277</v>
      </c>
      <c r="C368" s="118"/>
      <c r="D368" s="118"/>
      <c r="E368" s="115">
        <f t="shared" si="48"/>
        <v>0</v>
      </c>
      <c r="F368" s="116" t="str">
        <f t="shared" si="49"/>
        <v/>
      </c>
      <c r="G368" s="118"/>
      <c r="H368" s="117"/>
      <c r="I368" s="117"/>
      <c r="J368" s="117"/>
      <c r="K368" s="117"/>
      <c r="L368" s="117"/>
      <c r="M368" s="117"/>
      <c r="N368" s="117"/>
      <c r="O368" s="117"/>
      <c r="P368" s="117"/>
    </row>
    <row r="369" s="95" customFormat="1" ht="15.75" customHeight="1" spans="1:16">
      <c r="A369" s="112">
        <v>2050602</v>
      </c>
      <c r="B369" s="113" t="s">
        <v>278</v>
      </c>
      <c r="C369" s="119"/>
      <c r="D369" s="119"/>
      <c r="E369" s="115">
        <f t="shared" si="48"/>
        <v>0</v>
      </c>
      <c r="F369" s="116" t="str">
        <f t="shared" si="49"/>
        <v/>
      </c>
      <c r="G369" s="119"/>
      <c r="H369" s="117"/>
      <c r="I369" s="117"/>
      <c r="J369" s="117"/>
      <c r="K369" s="117"/>
      <c r="L369" s="117"/>
      <c r="M369" s="117"/>
      <c r="N369" s="117"/>
      <c r="O369" s="117"/>
      <c r="P369" s="117"/>
    </row>
    <row r="370" s="95" customFormat="1" ht="15.75" customHeight="1" spans="1:16">
      <c r="A370" s="112">
        <v>2050699</v>
      </c>
      <c r="B370" s="113" t="s">
        <v>279</v>
      </c>
      <c r="C370" s="119"/>
      <c r="D370" s="119"/>
      <c r="E370" s="115">
        <f t="shared" si="48"/>
        <v>0</v>
      </c>
      <c r="F370" s="116" t="str">
        <f t="shared" si="49"/>
        <v/>
      </c>
      <c r="G370" s="119"/>
      <c r="H370" s="117"/>
      <c r="I370" s="117"/>
      <c r="J370" s="117"/>
      <c r="K370" s="117"/>
      <c r="L370" s="117"/>
      <c r="M370" s="117"/>
      <c r="N370" s="117"/>
      <c r="O370" s="117"/>
      <c r="P370" s="117"/>
    </row>
    <row r="371" s="95" customFormat="1" ht="15.75" customHeight="1" spans="1:16">
      <c r="A371" s="112">
        <v>20507</v>
      </c>
      <c r="B371" s="113" t="s">
        <v>280</v>
      </c>
      <c r="C371" s="114">
        <f t="shared" ref="C371:G371" si="59">SUM(C372,C373,C374)</f>
        <v>0</v>
      </c>
      <c r="D371" s="114">
        <f t="shared" si="59"/>
        <v>0</v>
      </c>
      <c r="E371" s="115">
        <f t="shared" si="48"/>
        <v>0</v>
      </c>
      <c r="F371" s="116" t="str">
        <f t="shared" si="49"/>
        <v/>
      </c>
      <c r="G371" s="114">
        <f t="shared" si="59"/>
        <v>0</v>
      </c>
      <c r="H371" s="117"/>
      <c r="I371" s="117"/>
      <c r="J371" s="117"/>
      <c r="K371" s="117"/>
      <c r="L371" s="117"/>
      <c r="M371" s="117"/>
      <c r="N371" s="117"/>
      <c r="O371" s="117"/>
      <c r="P371" s="117"/>
    </row>
    <row r="372" s="95" customFormat="1" ht="15.75" customHeight="1" spans="1:16">
      <c r="A372" s="112">
        <v>2050701</v>
      </c>
      <c r="B372" s="113" t="s">
        <v>281</v>
      </c>
      <c r="C372" s="118"/>
      <c r="D372" s="118"/>
      <c r="E372" s="115">
        <f t="shared" si="48"/>
        <v>0</v>
      </c>
      <c r="F372" s="116" t="str">
        <f t="shared" si="49"/>
        <v/>
      </c>
      <c r="G372" s="118"/>
      <c r="H372" s="117"/>
      <c r="I372" s="117"/>
      <c r="J372" s="117"/>
      <c r="K372" s="117"/>
      <c r="L372" s="117"/>
      <c r="M372" s="117"/>
      <c r="N372" s="117"/>
      <c r="O372" s="117"/>
      <c r="P372" s="117"/>
    </row>
    <row r="373" s="95" customFormat="1" ht="15.75" customHeight="1" spans="1:16">
      <c r="A373" s="112">
        <v>2050702</v>
      </c>
      <c r="B373" s="113" t="s">
        <v>282</v>
      </c>
      <c r="C373" s="119"/>
      <c r="D373" s="119"/>
      <c r="E373" s="115">
        <f t="shared" si="48"/>
        <v>0</v>
      </c>
      <c r="F373" s="116" t="str">
        <f t="shared" si="49"/>
        <v/>
      </c>
      <c r="G373" s="119"/>
      <c r="H373" s="117"/>
      <c r="I373" s="117"/>
      <c r="J373" s="117"/>
      <c r="K373" s="117"/>
      <c r="L373" s="117"/>
      <c r="M373" s="117"/>
      <c r="N373" s="117"/>
      <c r="O373" s="117"/>
      <c r="P373" s="117"/>
    </row>
    <row r="374" s="95" customFormat="1" ht="15.75" customHeight="1" spans="1:16">
      <c r="A374" s="112">
        <v>2050799</v>
      </c>
      <c r="B374" s="113" t="s">
        <v>283</v>
      </c>
      <c r="C374" s="119"/>
      <c r="D374" s="119"/>
      <c r="E374" s="115">
        <f t="shared" si="48"/>
        <v>0</v>
      </c>
      <c r="F374" s="116" t="str">
        <f t="shared" si="49"/>
        <v/>
      </c>
      <c r="G374" s="119"/>
      <c r="H374" s="117"/>
      <c r="I374" s="117"/>
      <c r="J374" s="117"/>
      <c r="K374" s="117"/>
      <c r="L374" s="117"/>
      <c r="M374" s="117"/>
      <c r="N374" s="117"/>
      <c r="O374" s="117"/>
      <c r="P374" s="117"/>
    </row>
    <row r="375" s="95" customFormat="1" ht="15.75" customHeight="1" spans="1:16">
      <c r="A375" s="112">
        <v>20508</v>
      </c>
      <c r="B375" s="113" t="s">
        <v>284</v>
      </c>
      <c r="C375" s="114">
        <f t="shared" ref="C375:G375" si="60">SUM(C376,C377,C378,C379,C380)</f>
        <v>544</v>
      </c>
      <c r="D375" s="114">
        <f t="shared" si="60"/>
        <v>603</v>
      </c>
      <c r="E375" s="115">
        <f t="shared" si="48"/>
        <v>59</v>
      </c>
      <c r="F375" s="116">
        <f t="shared" si="49"/>
        <v>0.108455882352941</v>
      </c>
      <c r="G375" s="114">
        <f t="shared" si="60"/>
        <v>603</v>
      </c>
      <c r="H375" s="117"/>
      <c r="I375" s="117"/>
      <c r="J375" s="117"/>
      <c r="K375" s="117"/>
      <c r="L375" s="117"/>
      <c r="M375" s="117"/>
      <c r="N375" s="117"/>
      <c r="O375" s="117"/>
      <c r="P375" s="117"/>
    </row>
    <row r="376" s="95" customFormat="1" ht="15.75" customHeight="1" spans="1:16">
      <c r="A376" s="112">
        <v>2050801</v>
      </c>
      <c r="B376" s="113" t="s">
        <v>285</v>
      </c>
      <c r="C376" s="118">
        <v>523</v>
      </c>
      <c r="D376" s="118">
        <v>603</v>
      </c>
      <c r="E376" s="115">
        <f t="shared" si="48"/>
        <v>80</v>
      </c>
      <c r="F376" s="116">
        <f t="shared" si="49"/>
        <v>0.152963671128107</v>
      </c>
      <c r="G376" s="118">
        <v>603</v>
      </c>
      <c r="H376" s="117"/>
      <c r="I376" s="117"/>
      <c r="J376" s="117"/>
      <c r="K376" s="117"/>
      <c r="L376" s="117"/>
      <c r="M376" s="117"/>
      <c r="N376" s="117"/>
      <c r="O376" s="117"/>
      <c r="P376" s="117"/>
    </row>
    <row r="377" s="95" customFormat="1" ht="15.75" customHeight="1" spans="1:16">
      <c r="A377" s="112">
        <v>2050802</v>
      </c>
      <c r="B377" s="113" t="s">
        <v>286</v>
      </c>
      <c r="C377" s="119">
        <v>21</v>
      </c>
      <c r="D377" s="119"/>
      <c r="E377" s="115">
        <f t="shared" si="48"/>
        <v>-21</v>
      </c>
      <c r="F377" s="116">
        <f t="shared" si="49"/>
        <v>-1</v>
      </c>
      <c r="G377" s="119"/>
      <c r="H377" s="117"/>
      <c r="I377" s="117"/>
      <c r="J377" s="117"/>
      <c r="K377" s="117"/>
      <c r="L377" s="117"/>
      <c r="M377" s="117"/>
      <c r="N377" s="117"/>
      <c r="O377" s="117"/>
      <c r="P377" s="117"/>
    </row>
    <row r="378" s="95" customFormat="1" ht="15.75" customHeight="1" spans="1:16">
      <c r="A378" s="112">
        <v>2050803</v>
      </c>
      <c r="B378" s="113" t="s">
        <v>287</v>
      </c>
      <c r="C378" s="119"/>
      <c r="D378" s="119"/>
      <c r="E378" s="115">
        <f t="shared" si="48"/>
        <v>0</v>
      </c>
      <c r="F378" s="116" t="str">
        <f t="shared" si="49"/>
        <v/>
      </c>
      <c r="G378" s="119"/>
      <c r="H378" s="117"/>
      <c r="I378" s="117"/>
      <c r="J378" s="117"/>
      <c r="K378" s="117"/>
      <c r="L378" s="117"/>
      <c r="M378" s="117"/>
      <c r="N378" s="117"/>
      <c r="O378" s="117"/>
      <c r="P378" s="117"/>
    </row>
    <row r="379" s="95" customFormat="1" ht="15.75" customHeight="1" spans="1:16">
      <c r="A379" s="112">
        <v>2050804</v>
      </c>
      <c r="B379" s="113" t="s">
        <v>288</v>
      </c>
      <c r="C379" s="119"/>
      <c r="D379" s="119"/>
      <c r="E379" s="115">
        <f t="shared" si="48"/>
        <v>0</v>
      </c>
      <c r="F379" s="116" t="str">
        <f t="shared" si="49"/>
        <v/>
      </c>
      <c r="G379" s="119"/>
      <c r="H379" s="117"/>
      <c r="I379" s="117"/>
      <c r="J379" s="117"/>
      <c r="K379" s="117"/>
      <c r="L379" s="117"/>
      <c r="M379" s="117"/>
      <c r="N379" s="117"/>
      <c r="O379" s="117"/>
      <c r="P379" s="117"/>
    </row>
    <row r="380" s="95" customFormat="1" ht="15.75" customHeight="1" spans="1:16">
      <c r="A380" s="112">
        <v>2050899</v>
      </c>
      <c r="B380" s="113" t="s">
        <v>289</v>
      </c>
      <c r="C380" s="119"/>
      <c r="D380" s="119"/>
      <c r="E380" s="115">
        <f t="shared" si="48"/>
        <v>0</v>
      </c>
      <c r="F380" s="116" t="str">
        <f t="shared" si="49"/>
        <v/>
      </c>
      <c r="G380" s="119"/>
      <c r="H380" s="117"/>
      <c r="I380" s="117"/>
      <c r="J380" s="117"/>
      <c r="K380" s="117"/>
      <c r="L380" s="117"/>
      <c r="M380" s="117"/>
      <c r="N380" s="117"/>
      <c r="O380" s="117"/>
      <c r="P380" s="117"/>
    </row>
    <row r="381" s="95" customFormat="1" ht="15.75" customHeight="1" spans="1:16">
      <c r="A381" s="112">
        <v>20509</v>
      </c>
      <c r="B381" s="113" t="s">
        <v>290</v>
      </c>
      <c r="C381" s="114">
        <f t="shared" ref="C381:G381" si="61">SUM(C382,C383,C384,C385,C386,C387)</f>
        <v>0</v>
      </c>
      <c r="D381" s="114">
        <f t="shared" si="61"/>
        <v>0</v>
      </c>
      <c r="E381" s="115">
        <f t="shared" si="48"/>
        <v>0</v>
      </c>
      <c r="F381" s="116" t="str">
        <f t="shared" si="49"/>
        <v/>
      </c>
      <c r="G381" s="114">
        <f t="shared" si="61"/>
        <v>0</v>
      </c>
      <c r="H381" s="117"/>
      <c r="I381" s="117"/>
      <c r="J381" s="117"/>
      <c r="K381" s="117"/>
      <c r="L381" s="117"/>
      <c r="M381" s="117"/>
      <c r="N381" s="117"/>
      <c r="O381" s="117"/>
      <c r="P381" s="117"/>
    </row>
    <row r="382" s="95" customFormat="1" ht="15.75" customHeight="1" spans="1:16">
      <c r="A382" s="112">
        <v>2050901</v>
      </c>
      <c r="B382" s="113" t="s">
        <v>291</v>
      </c>
      <c r="C382" s="118"/>
      <c r="D382" s="118"/>
      <c r="E382" s="115">
        <f t="shared" si="48"/>
        <v>0</v>
      </c>
      <c r="F382" s="116" t="str">
        <f t="shared" si="49"/>
        <v/>
      </c>
      <c r="G382" s="118"/>
      <c r="H382" s="117"/>
      <c r="I382" s="117"/>
      <c r="J382" s="117"/>
      <c r="K382" s="117"/>
      <c r="L382" s="117"/>
      <c r="M382" s="117"/>
      <c r="N382" s="117"/>
      <c r="O382" s="117"/>
      <c r="P382" s="117"/>
    </row>
    <row r="383" s="95" customFormat="1" ht="15.75" customHeight="1" spans="1:16">
      <c r="A383" s="112">
        <v>2050902</v>
      </c>
      <c r="B383" s="113" t="s">
        <v>292</v>
      </c>
      <c r="C383" s="119"/>
      <c r="D383" s="119"/>
      <c r="E383" s="115">
        <f t="shared" si="48"/>
        <v>0</v>
      </c>
      <c r="F383" s="116" t="str">
        <f t="shared" si="49"/>
        <v/>
      </c>
      <c r="G383" s="119"/>
      <c r="H383" s="117"/>
      <c r="I383" s="117"/>
      <c r="J383" s="117"/>
      <c r="K383" s="117"/>
      <c r="L383" s="117"/>
      <c r="M383" s="117"/>
      <c r="N383" s="117"/>
      <c r="O383" s="117"/>
      <c r="P383" s="117"/>
    </row>
    <row r="384" s="95" customFormat="1" ht="15.75" customHeight="1" spans="1:16">
      <c r="A384" s="112">
        <v>2050903</v>
      </c>
      <c r="B384" s="113" t="s">
        <v>293</v>
      </c>
      <c r="C384" s="119"/>
      <c r="D384" s="119"/>
      <c r="E384" s="115">
        <f t="shared" si="48"/>
        <v>0</v>
      </c>
      <c r="F384" s="116" t="str">
        <f t="shared" si="49"/>
        <v/>
      </c>
      <c r="G384" s="119"/>
      <c r="H384" s="117"/>
      <c r="I384" s="117"/>
      <c r="J384" s="117"/>
      <c r="K384" s="117"/>
      <c r="L384" s="117"/>
      <c r="M384" s="117"/>
      <c r="N384" s="117"/>
      <c r="O384" s="117"/>
      <c r="P384" s="117"/>
    </row>
    <row r="385" s="95" customFormat="1" ht="15.75" customHeight="1" spans="1:16">
      <c r="A385" s="112">
        <v>2050904</v>
      </c>
      <c r="B385" s="113" t="s">
        <v>294</v>
      </c>
      <c r="C385" s="119"/>
      <c r="D385" s="119"/>
      <c r="E385" s="115">
        <f t="shared" si="48"/>
        <v>0</v>
      </c>
      <c r="F385" s="116" t="str">
        <f t="shared" si="49"/>
        <v/>
      </c>
      <c r="G385" s="119"/>
      <c r="H385" s="117"/>
      <c r="I385" s="117"/>
      <c r="J385" s="117"/>
      <c r="K385" s="117"/>
      <c r="L385" s="117"/>
      <c r="M385" s="117"/>
      <c r="N385" s="117"/>
      <c r="O385" s="117"/>
      <c r="P385" s="117"/>
    </row>
    <row r="386" s="95" customFormat="1" ht="15.75" customHeight="1" spans="1:16">
      <c r="A386" s="112">
        <v>2050905</v>
      </c>
      <c r="B386" s="113" t="s">
        <v>295</v>
      </c>
      <c r="C386" s="119"/>
      <c r="D386" s="119"/>
      <c r="E386" s="115">
        <f t="shared" si="48"/>
        <v>0</v>
      </c>
      <c r="F386" s="116" t="str">
        <f t="shared" si="49"/>
        <v/>
      </c>
      <c r="G386" s="119"/>
      <c r="H386" s="117"/>
      <c r="I386" s="117"/>
      <c r="J386" s="117"/>
      <c r="K386" s="117"/>
      <c r="L386" s="117"/>
      <c r="M386" s="117"/>
      <c r="N386" s="117"/>
      <c r="O386" s="117"/>
      <c r="P386" s="117"/>
    </row>
    <row r="387" s="95" customFormat="1" ht="15.75" customHeight="1" spans="1:16">
      <c r="A387" s="112">
        <v>2050999</v>
      </c>
      <c r="B387" s="113" t="s">
        <v>296</v>
      </c>
      <c r="C387" s="119"/>
      <c r="D387" s="119"/>
      <c r="E387" s="115">
        <f t="shared" si="48"/>
        <v>0</v>
      </c>
      <c r="F387" s="116" t="str">
        <f t="shared" si="49"/>
        <v/>
      </c>
      <c r="G387" s="119"/>
      <c r="H387" s="117"/>
      <c r="I387" s="117"/>
      <c r="J387" s="117"/>
      <c r="K387" s="117"/>
      <c r="L387" s="117"/>
      <c r="M387" s="117"/>
      <c r="N387" s="117"/>
      <c r="O387" s="117"/>
      <c r="P387" s="117"/>
    </row>
    <row r="388" s="95" customFormat="1" ht="15.75" customHeight="1" spans="1:16">
      <c r="A388" s="112">
        <v>2059999</v>
      </c>
      <c r="B388" s="113" t="s">
        <v>297</v>
      </c>
      <c r="C388" s="119">
        <v>172</v>
      </c>
      <c r="D388" s="119">
        <v>172</v>
      </c>
      <c r="E388" s="115">
        <f t="shared" si="48"/>
        <v>0</v>
      </c>
      <c r="F388" s="116">
        <f t="shared" si="49"/>
        <v>0</v>
      </c>
      <c r="G388" s="119">
        <v>172</v>
      </c>
      <c r="H388" s="117"/>
      <c r="I388" s="117"/>
      <c r="J388" s="117"/>
      <c r="K388" s="117"/>
      <c r="L388" s="117"/>
      <c r="M388" s="117"/>
      <c r="N388" s="117"/>
      <c r="O388" s="117"/>
      <c r="P388" s="117"/>
    </row>
    <row r="389" s="95" customFormat="1" ht="15.75" customHeight="1" spans="1:16">
      <c r="A389" s="112">
        <v>206</v>
      </c>
      <c r="B389" s="113" t="s">
        <v>298</v>
      </c>
      <c r="C389" s="114">
        <f t="shared" ref="C389:G389" si="62">SUM(C390,C395,C404,C410,C415,C420,C425,C432,C436,C440)</f>
        <v>20</v>
      </c>
      <c r="D389" s="114">
        <f t="shared" si="62"/>
        <v>0</v>
      </c>
      <c r="E389" s="115">
        <f t="shared" ref="E389:E452" si="63">D389-C389</f>
        <v>-20</v>
      </c>
      <c r="F389" s="116">
        <f t="shared" ref="F389:F452" si="64">IFERROR(E389/C389,"")</f>
        <v>-1</v>
      </c>
      <c r="G389" s="114">
        <f t="shared" si="62"/>
        <v>0</v>
      </c>
      <c r="H389" s="117"/>
      <c r="I389" s="117"/>
      <c r="J389" s="117"/>
      <c r="K389" s="117"/>
      <c r="L389" s="117"/>
      <c r="M389" s="117"/>
      <c r="N389" s="117"/>
      <c r="O389" s="117"/>
      <c r="P389" s="117"/>
    </row>
    <row r="390" s="95" customFormat="1" ht="15.75" customHeight="1" spans="1:16">
      <c r="A390" s="112">
        <v>20601</v>
      </c>
      <c r="B390" s="113" t="s">
        <v>299</v>
      </c>
      <c r="C390" s="114">
        <f t="shared" ref="C390:G390" si="65">SUM(C391,C392,C393,C394)</f>
        <v>20</v>
      </c>
      <c r="D390" s="114">
        <f t="shared" si="65"/>
        <v>0</v>
      </c>
      <c r="E390" s="115">
        <f t="shared" si="63"/>
        <v>-20</v>
      </c>
      <c r="F390" s="116">
        <f t="shared" si="64"/>
        <v>-1</v>
      </c>
      <c r="G390" s="114">
        <f t="shared" si="65"/>
        <v>0</v>
      </c>
      <c r="H390" s="117"/>
      <c r="I390" s="117"/>
      <c r="J390" s="117"/>
      <c r="K390" s="117"/>
      <c r="L390" s="117"/>
      <c r="M390" s="117"/>
      <c r="N390" s="117"/>
      <c r="O390" s="117"/>
      <c r="P390" s="117"/>
    </row>
    <row r="391" s="95" customFormat="1" ht="15.75" customHeight="1" spans="1:16">
      <c r="A391" s="112">
        <v>2060101</v>
      </c>
      <c r="B391" s="113" t="s">
        <v>58</v>
      </c>
      <c r="C391" s="118"/>
      <c r="D391" s="118"/>
      <c r="E391" s="115">
        <f t="shared" si="63"/>
        <v>0</v>
      </c>
      <c r="F391" s="116" t="str">
        <f t="shared" si="64"/>
        <v/>
      </c>
      <c r="G391" s="118"/>
      <c r="H391" s="117"/>
      <c r="I391" s="117"/>
      <c r="J391" s="117"/>
      <c r="K391" s="117"/>
      <c r="L391" s="117"/>
      <c r="M391" s="117"/>
      <c r="N391" s="117"/>
      <c r="O391" s="117"/>
      <c r="P391" s="117"/>
    </row>
    <row r="392" s="95" customFormat="1" ht="15.75" customHeight="1" spans="1:16">
      <c r="A392" s="112">
        <v>2060102</v>
      </c>
      <c r="B392" s="113" t="s">
        <v>59</v>
      </c>
      <c r="C392" s="119">
        <v>2</v>
      </c>
      <c r="D392" s="119"/>
      <c r="E392" s="115">
        <f t="shared" si="63"/>
        <v>-2</v>
      </c>
      <c r="F392" s="116">
        <f t="shared" si="64"/>
        <v>-1</v>
      </c>
      <c r="G392" s="119"/>
      <c r="H392" s="117"/>
      <c r="I392" s="117"/>
      <c r="J392" s="117"/>
      <c r="K392" s="117"/>
      <c r="L392" s="117"/>
      <c r="M392" s="117"/>
      <c r="N392" s="117"/>
      <c r="O392" s="117"/>
      <c r="P392" s="117"/>
    </row>
    <row r="393" s="95" customFormat="1" ht="15.75" customHeight="1" spans="1:16">
      <c r="A393" s="112">
        <v>2060103</v>
      </c>
      <c r="B393" s="113" t="s">
        <v>60</v>
      </c>
      <c r="C393" s="119"/>
      <c r="D393" s="119"/>
      <c r="E393" s="115">
        <f t="shared" si="63"/>
        <v>0</v>
      </c>
      <c r="F393" s="116" t="str">
        <f t="shared" si="64"/>
        <v/>
      </c>
      <c r="G393" s="119"/>
      <c r="H393" s="117"/>
      <c r="I393" s="117"/>
      <c r="J393" s="117"/>
      <c r="K393" s="117"/>
      <c r="L393" s="117"/>
      <c r="M393" s="117"/>
      <c r="N393" s="117"/>
      <c r="O393" s="117"/>
      <c r="P393" s="117"/>
    </row>
    <row r="394" s="95" customFormat="1" ht="15.75" customHeight="1" spans="1:16">
      <c r="A394" s="112">
        <v>2060199</v>
      </c>
      <c r="B394" s="113" t="s">
        <v>300</v>
      </c>
      <c r="C394" s="119">
        <v>18</v>
      </c>
      <c r="D394" s="119"/>
      <c r="E394" s="115">
        <f t="shared" si="63"/>
        <v>-18</v>
      </c>
      <c r="F394" s="116">
        <f t="shared" si="64"/>
        <v>-1</v>
      </c>
      <c r="G394" s="119"/>
      <c r="H394" s="117"/>
      <c r="I394" s="117"/>
      <c r="J394" s="117"/>
      <c r="K394" s="117"/>
      <c r="L394" s="117"/>
      <c r="M394" s="117"/>
      <c r="N394" s="117"/>
      <c r="O394" s="117"/>
      <c r="P394" s="117"/>
    </row>
    <row r="395" s="95" customFormat="1" ht="15.75" customHeight="1" spans="1:16">
      <c r="A395" s="112">
        <v>20602</v>
      </c>
      <c r="B395" s="113" t="s">
        <v>301</v>
      </c>
      <c r="C395" s="114">
        <f t="shared" ref="C395:G395" si="66">SUM(C396,C397,C398,C399,C400,C401,C402,C403)</f>
        <v>0</v>
      </c>
      <c r="D395" s="114">
        <f t="shared" si="66"/>
        <v>0</v>
      </c>
      <c r="E395" s="115">
        <f t="shared" si="63"/>
        <v>0</v>
      </c>
      <c r="F395" s="116" t="str">
        <f t="shared" si="64"/>
        <v/>
      </c>
      <c r="G395" s="114">
        <f t="shared" si="66"/>
        <v>0</v>
      </c>
      <c r="H395" s="117"/>
      <c r="I395" s="117"/>
      <c r="J395" s="117"/>
      <c r="K395" s="117"/>
      <c r="L395" s="117"/>
      <c r="M395" s="117"/>
      <c r="N395" s="117"/>
      <c r="O395" s="117"/>
      <c r="P395" s="117"/>
    </row>
    <row r="396" s="95" customFormat="1" ht="15.75" customHeight="1" spans="1:16">
      <c r="A396" s="112">
        <v>2060201</v>
      </c>
      <c r="B396" s="113" t="s">
        <v>302</v>
      </c>
      <c r="C396" s="118"/>
      <c r="D396" s="118"/>
      <c r="E396" s="115">
        <f t="shared" si="63"/>
        <v>0</v>
      </c>
      <c r="F396" s="116" t="str">
        <f t="shared" si="64"/>
        <v/>
      </c>
      <c r="G396" s="118"/>
      <c r="H396" s="117"/>
      <c r="I396" s="117"/>
      <c r="J396" s="117"/>
      <c r="K396" s="117"/>
      <c r="L396" s="117"/>
      <c r="M396" s="117"/>
      <c r="N396" s="117"/>
      <c r="O396" s="117"/>
      <c r="P396" s="117"/>
    </row>
    <row r="397" s="95" customFormat="1" ht="15.75" customHeight="1" spans="1:16">
      <c r="A397" s="112">
        <v>2060203</v>
      </c>
      <c r="B397" s="113" t="s">
        <v>303</v>
      </c>
      <c r="C397" s="119"/>
      <c r="D397" s="119"/>
      <c r="E397" s="115">
        <f t="shared" si="63"/>
        <v>0</v>
      </c>
      <c r="F397" s="116" t="str">
        <f t="shared" si="64"/>
        <v/>
      </c>
      <c r="G397" s="119"/>
      <c r="H397" s="117"/>
      <c r="I397" s="117"/>
      <c r="J397" s="117"/>
      <c r="K397" s="117"/>
      <c r="L397" s="117"/>
      <c r="M397" s="117"/>
      <c r="N397" s="117"/>
      <c r="O397" s="117"/>
      <c r="P397" s="117"/>
    </row>
    <row r="398" s="95" customFormat="1" ht="15.75" customHeight="1" spans="1:16">
      <c r="A398" s="112">
        <v>2060204</v>
      </c>
      <c r="B398" s="113" t="s">
        <v>304</v>
      </c>
      <c r="C398" s="119"/>
      <c r="D398" s="119"/>
      <c r="E398" s="115">
        <f t="shared" si="63"/>
        <v>0</v>
      </c>
      <c r="F398" s="116" t="str">
        <f t="shared" si="64"/>
        <v/>
      </c>
      <c r="G398" s="119"/>
      <c r="H398" s="117"/>
      <c r="I398" s="117"/>
      <c r="J398" s="117"/>
      <c r="K398" s="117"/>
      <c r="L398" s="117"/>
      <c r="M398" s="117"/>
      <c r="N398" s="117"/>
      <c r="O398" s="117"/>
      <c r="P398" s="117"/>
    </row>
    <row r="399" s="95" customFormat="1" ht="15.75" customHeight="1" spans="1:16">
      <c r="A399" s="112">
        <v>2060205</v>
      </c>
      <c r="B399" s="113" t="s">
        <v>305</v>
      </c>
      <c r="C399" s="119"/>
      <c r="D399" s="119"/>
      <c r="E399" s="115">
        <f t="shared" si="63"/>
        <v>0</v>
      </c>
      <c r="F399" s="116" t="str">
        <f t="shared" si="64"/>
        <v/>
      </c>
      <c r="G399" s="119"/>
      <c r="H399" s="117"/>
      <c r="I399" s="117"/>
      <c r="J399" s="117"/>
      <c r="K399" s="117"/>
      <c r="L399" s="117"/>
      <c r="M399" s="117"/>
      <c r="N399" s="117"/>
      <c r="O399" s="117"/>
      <c r="P399" s="117"/>
    </row>
    <row r="400" s="95" customFormat="1" ht="15.75" customHeight="1" spans="1:16">
      <c r="A400" s="112">
        <v>2060206</v>
      </c>
      <c r="B400" s="113" t="s">
        <v>306</v>
      </c>
      <c r="C400" s="119"/>
      <c r="D400" s="119"/>
      <c r="E400" s="115">
        <f t="shared" si="63"/>
        <v>0</v>
      </c>
      <c r="F400" s="116" t="str">
        <f t="shared" si="64"/>
        <v/>
      </c>
      <c r="G400" s="119"/>
      <c r="H400" s="117"/>
      <c r="I400" s="117"/>
      <c r="J400" s="117"/>
      <c r="K400" s="117"/>
      <c r="L400" s="117"/>
      <c r="M400" s="117"/>
      <c r="N400" s="117"/>
      <c r="O400" s="117"/>
      <c r="P400" s="117"/>
    </row>
    <row r="401" s="95" customFormat="1" ht="15.75" customHeight="1" spans="1:16">
      <c r="A401" s="112">
        <v>2060207</v>
      </c>
      <c r="B401" s="113" t="s">
        <v>307</v>
      </c>
      <c r="C401" s="119"/>
      <c r="D401" s="119"/>
      <c r="E401" s="115">
        <f t="shared" si="63"/>
        <v>0</v>
      </c>
      <c r="F401" s="116" t="str">
        <f t="shared" si="64"/>
        <v/>
      </c>
      <c r="G401" s="119"/>
      <c r="H401" s="117"/>
      <c r="I401" s="117"/>
      <c r="J401" s="117"/>
      <c r="K401" s="117"/>
      <c r="L401" s="117"/>
      <c r="M401" s="117"/>
      <c r="N401" s="117"/>
      <c r="O401" s="117"/>
      <c r="P401" s="117"/>
    </row>
    <row r="402" s="95" customFormat="1" ht="15.75" customHeight="1" spans="1:16">
      <c r="A402" s="112">
        <v>2060208</v>
      </c>
      <c r="B402" s="113" t="s">
        <v>308</v>
      </c>
      <c r="C402" s="119"/>
      <c r="D402" s="119"/>
      <c r="E402" s="115">
        <f t="shared" si="63"/>
        <v>0</v>
      </c>
      <c r="F402" s="116" t="str">
        <f t="shared" si="64"/>
        <v/>
      </c>
      <c r="G402" s="119"/>
      <c r="H402" s="117"/>
      <c r="I402" s="117"/>
      <c r="J402" s="117"/>
      <c r="K402" s="117"/>
      <c r="L402" s="117"/>
      <c r="M402" s="117"/>
      <c r="N402" s="117"/>
      <c r="O402" s="117"/>
      <c r="P402" s="117"/>
    </row>
    <row r="403" s="95" customFormat="1" ht="15.75" customHeight="1" spans="1:16">
      <c r="A403" s="112">
        <v>2060299</v>
      </c>
      <c r="B403" s="113" t="s">
        <v>309</v>
      </c>
      <c r="C403" s="119"/>
      <c r="D403" s="119"/>
      <c r="E403" s="115">
        <f t="shared" si="63"/>
        <v>0</v>
      </c>
      <c r="F403" s="116" t="str">
        <f t="shared" si="64"/>
        <v/>
      </c>
      <c r="G403" s="119"/>
      <c r="H403" s="117"/>
      <c r="I403" s="117"/>
      <c r="J403" s="117"/>
      <c r="K403" s="117"/>
      <c r="L403" s="117"/>
      <c r="M403" s="117"/>
      <c r="N403" s="117"/>
      <c r="O403" s="117"/>
      <c r="P403" s="117"/>
    </row>
    <row r="404" s="95" customFormat="1" ht="15.75" customHeight="1" spans="1:16">
      <c r="A404" s="112">
        <v>20603</v>
      </c>
      <c r="B404" s="113" t="s">
        <v>310</v>
      </c>
      <c r="C404" s="114">
        <f t="shared" ref="C404:G404" si="67">SUM(C405,C406,C407,C408,C409)</f>
        <v>0</v>
      </c>
      <c r="D404" s="114">
        <f t="shared" si="67"/>
        <v>0</v>
      </c>
      <c r="E404" s="115">
        <f t="shared" si="63"/>
        <v>0</v>
      </c>
      <c r="F404" s="116" t="str">
        <f t="shared" si="64"/>
        <v/>
      </c>
      <c r="G404" s="114">
        <f t="shared" si="67"/>
        <v>0</v>
      </c>
      <c r="H404" s="117"/>
      <c r="I404" s="117"/>
      <c r="J404" s="117"/>
      <c r="K404" s="117"/>
      <c r="L404" s="117"/>
      <c r="M404" s="117"/>
      <c r="N404" s="117"/>
      <c r="O404" s="117"/>
      <c r="P404" s="117"/>
    </row>
    <row r="405" s="95" customFormat="1" ht="15.75" customHeight="1" spans="1:16">
      <c r="A405" s="112">
        <v>2060301</v>
      </c>
      <c r="B405" s="113" t="s">
        <v>302</v>
      </c>
      <c r="C405" s="118"/>
      <c r="D405" s="118"/>
      <c r="E405" s="115">
        <f t="shared" si="63"/>
        <v>0</v>
      </c>
      <c r="F405" s="116" t="str">
        <f t="shared" si="64"/>
        <v/>
      </c>
      <c r="G405" s="118"/>
      <c r="H405" s="117"/>
      <c r="I405" s="117"/>
      <c r="J405" s="117"/>
      <c r="K405" s="117"/>
      <c r="L405" s="117"/>
      <c r="M405" s="117"/>
      <c r="N405" s="117"/>
      <c r="O405" s="117"/>
      <c r="P405" s="117"/>
    </row>
    <row r="406" s="95" customFormat="1" ht="15.75" customHeight="1" spans="1:16">
      <c r="A406" s="112">
        <v>2060302</v>
      </c>
      <c r="B406" s="113" t="s">
        <v>311</v>
      </c>
      <c r="C406" s="119"/>
      <c r="D406" s="119"/>
      <c r="E406" s="115">
        <f t="shared" si="63"/>
        <v>0</v>
      </c>
      <c r="F406" s="116" t="str">
        <f t="shared" si="64"/>
        <v/>
      </c>
      <c r="G406" s="119"/>
      <c r="H406" s="117"/>
      <c r="I406" s="117"/>
      <c r="J406" s="117"/>
      <c r="K406" s="117"/>
      <c r="L406" s="117"/>
      <c r="M406" s="117"/>
      <c r="N406" s="117"/>
      <c r="O406" s="117"/>
      <c r="P406" s="117"/>
    </row>
    <row r="407" s="95" customFormat="1" ht="15.75" customHeight="1" spans="1:16">
      <c r="A407" s="112">
        <v>2060303</v>
      </c>
      <c r="B407" s="113" t="s">
        <v>312</v>
      </c>
      <c r="C407" s="119"/>
      <c r="D407" s="119"/>
      <c r="E407" s="115">
        <f t="shared" si="63"/>
        <v>0</v>
      </c>
      <c r="F407" s="116" t="str">
        <f t="shared" si="64"/>
        <v/>
      </c>
      <c r="G407" s="119"/>
      <c r="H407" s="117"/>
      <c r="I407" s="117"/>
      <c r="J407" s="117"/>
      <c r="K407" s="117"/>
      <c r="L407" s="117"/>
      <c r="M407" s="117"/>
      <c r="N407" s="117"/>
      <c r="O407" s="117"/>
      <c r="P407" s="117"/>
    </row>
    <row r="408" s="95" customFormat="1" ht="15.75" customHeight="1" spans="1:16">
      <c r="A408" s="112">
        <v>2060304</v>
      </c>
      <c r="B408" s="113" t="s">
        <v>313</v>
      </c>
      <c r="C408" s="119"/>
      <c r="D408" s="119"/>
      <c r="E408" s="115">
        <f t="shared" si="63"/>
        <v>0</v>
      </c>
      <c r="F408" s="116" t="str">
        <f t="shared" si="64"/>
        <v/>
      </c>
      <c r="G408" s="119"/>
      <c r="H408" s="117"/>
      <c r="I408" s="117"/>
      <c r="J408" s="117"/>
      <c r="K408" s="117"/>
      <c r="L408" s="117"/>
      <c r="M408" s="117"/>
      <c r="N408" s="117"/>
      <c r="O408" s="117"/>
      <c r="P408" s="117"/>
    </row>
    <row r="409" s="95" customFormat="1" ht="15.75" customHeight="1" spans="1:16">
      <c r="A409" s="112">
        <v>2060399</v>
      </c>
      <c r="B409" s="113" t="s">
        <v>314</v>
      </c>
      <c r="C409" s="119"/>
      <c r="D409" s="119"/>
      <c r="E409" s="115">
        <f t="shared" si="63"/>
        <v>0</v>
      </c>
      <c r="F409" s="116" t="str">
        <f t="shared" si="64"/>
        <v/>
      </c>
      <c r="G409" s="119"/>
      <c r="H409" s="117"/>
      <c r="I409" s="117"/>
      <c r="J409" s="117"/>
      <c r="K409" s="117"/>
      <c r="L409" s="117"/>
      <c r="M409" s="117"/>
      <c r="N409" s="117"/>
      <c r="O409" s="117"/>
      <c r="P409" s="117"/>
    </row>
    <row r="410" s="95" customFormat="1" ht="15.75" customHeight="1" spans="1:16">
      <c r="A410" s="112">
        <v>20604</v>
      </c>
      <c r="B410" s="113" t="s">
        <v>315</v>
      </c>
      <c r="C410" s="114">
        <f t="shared" ref="C410:G410" si="68">SUM(C411,C412,C413,C414)</f>
        <v>0</v>
      </c>
      <c r="D410" s="114">
        <f t="shared" si="68"/>
        <v>0</v>
      </c>
      <c r="E410" s="115">
        <f t="shared" si="63"/>
        <v>0</v>
      </c>
      <c r="F410" s="116" t="str">
        <f t="shared" si="64"/>
        <v/>
      </c>
      <c r="G410" s="114">
        <f t="shared" si="68"/>
        <v>0</v>
      </c>
      <c r="H410" s="117"/>
      <c r="I410" s="117"/>
      <c r="J410" s="117"/>
      <c r="K410" s="117"/>
      <c r="L410" s="117"/>
      <c r="M410" s="117"/>
      <c r="N410" s="117"/>
      <c r="O410" s="117"/>
      <c r="P410" s="117"/>
    </row>
    <row r="411" s="95" customFormat="1" ht="15.75" customHeight="1" spans="1:16">
      <c r="A411" s="112">
        <v>2060401</v>
      </c>
      <c r="B411" s="113" t="s">
        <v>302</v>
      </c>
      <c r="C411" s="118"/>
      <c r="D411" s="118"/>
      <c r="E411" s="115">
        <f t="shared" si="63"/>
        <v>0</v>
      </c>
      <c r="F411" s="116" t="str">
        <f t="shared" si="64"/>
        <v/>
      </c>
      <c r="G411" s="118"/>
      <c r="H411" s="117"/>
      <c r="I411" s="117"/>
      <c r="J411" s="117"/>
      <c r="K411" s="117"/>
      <c r="L411" s="117"/>
      <c r="M411" s="117"/>
      <c r="N411" s="117"/>
      <c r="O411" s="117"/>
      <c r="P411" s="117"/>
    </row>
    <row r="412" s="95" customFormat="1" ht="15.75" customHeight="1" spans="1:16">
      <c r="A412" s="112">
        <v>2060404</v>
      </c>
      <c r="B412" s="113" t="s">
        <v>316</v>
      </c>
      <c r="C412" s="119"/>
      <c r="D412" s="119"/>
      <c r="E412" s="115">
        <f t="shared" si="63"/>
        <v>0</v>
      </c>
      <c r="F412" s="116" t="str">
        <f t="shared" si="64"/>
        <v/>
      </c>
      <c r="G412" s="119"/>
      <c r="H412" s="117"/>
      <c r="I412" s="117"/>
      <c r="J412" s="117"/>
      <c r="K412" s="117"/>
      <c r="L412" s="117"/>
      <c r="M412" s="117"/>
      <c r="N412" s="117"/>
      <c r="O412" s="117"/>
      <c r="P412" s="117"/>
    </row>
    <row r="413" s="95" customFormat="1" ht="15.75" customHeight="1" spans="1:16">
      <c r="A413" s="112">
        <v>2060405</v>
      </c>
      <c r="B413" s="113" t="s">
        <v>317</v>
      </c>
      <c r="C413" s="119"/>
      <c r="D413" s="119"/>
      <c r="E413" s="115">
        <f t="shared" si="63"/>
        <v>0</v>
      </c>
      <c r="F413" s="116" t="str">
        <f t="shared" si="64"/>
        <v/>
      </c>
      <c r="G413" s="119"/>
      <c r="H413" s="117"/>
      <c r="I413" s="117"/>
      <c r="J413" s="117"/>
      <c r="K413" s="117"/>
      <c r="L413" s="117"/>
      <c r="M413" s="117"/>
      <c r="N413" s="117"/>
      <c r="O413" s="117"/>
      <c r="P413" s="117"/>
    </row>
    <row r="414" s="95" customFormat="1" ht="15.75" customHeight="1" spans="1:16">
      <c r="A414" s="112">
        <v>2060499</v>
      </c>
      <c r="B414" s="113" t="s">
        <v>318</v>
      </c>
      <c r="C414" s="119"/>
      <c r="D414" s="119"/>
      <c r="E414" s="115">
        <f t="shared" si="63"/>
        <v>0</v>
      </c>
      <c r="F414" s="116" t="str">
        <f t="shared" si="64"/>
        <v/>
      </c>
      <c r="G414" s="119"/>
      <c r="H414" s="117"/>
      <c r="I414" s="117"/>
      <c r="J414" s="117"/>
      <c r="K414" s="117"/>
      <c r="L414" s="117"/>
      <c r="M414" s="117"/>
      <c r="N414" s="117"/>
      <c r="O414" s="117"/>
      <c r="P414" s="117"/>
    </row>
    <row r="415" s="95" customFormat="1" ht="15.75" customHeight="1" spans="1:16">
      <c r="A415" s="112">
        <v>20605</v>
      </c>
      <c r="B415" s="113" t="s">
        <v>319</v>
      </c>
      <c r="C415" s="114">
        <f t="shared" ref="C415:G415" si="69">SUM(C416,C417,C418,C419)</f>
        <v>0</v>
      </c>
      <c r="D415" s="114">
        <f t="shared" si="69"/>
        <v>0</v>
      </c>
      <c r="E415" s="115">
        <f t="shared" si="63"/>
        <v>0</v>
      </c>
      <c r="F415" s="116" t="str">
        <f t="shared" si="64"/>
        <v/>
      </c>
      <c r="G415" s="114">
        <f t="shared" si="69"/>
        <v>0</v>
      </c>
      <c r="H415" s="117"/>
      <c r="I415" s="117"/>
      <c r="J415" s="117"/>
      <c r="K415" s="117"/>
      <c r="L415" s="117"/>
      <c r="M415" s="117"/>
      <c r="N415" s="117"/>
      <c r="O415" s="117"/>
      <c r="P415" s="117"/>
    </row>
    <row r="416" s="95" customFormat="1" ht="15.75" customHeight="1" spans="1:16">
      <c r="A416" s="112">
        <v>2060501</v>
      </c>
      <c r="B416" s="113" t="s">
        <v>302</v>
      </c>
      <c r="C416" s="118"/>
      <c r="D416" s="118"/>
      <c r="E416" s="115">
        <f t="shared" si="63"/>
        <v>0</v>
      </c>
      <c r="F416" s="116" t="str">
        <f t="shared" si="64"/>
        <v/>
      </c>
      <c r="G416" s="118"/>
      <c r="H416" s="117"/>
      <c r="I416" s="117"/>
      <c r="J416" s="117"/>
      <c r="K416" s="117"/>
      <c r="L416" s="117"/>
      <c r="M416" s="117"/>
      <c r="N416" s="117"/>
      <c r="O416" s="117"/>
      <c r="P416" s="117"/>
    </row>
    <row r="417" s="95" customFormat="1" ht="15.75" customHeight="1" spans="1:16">
      <c r="A417" s="112">
        <v>2060502</v>
      </c>
      <c r="B417" s="113" t="s">
        <v>320</v>
      </c>
      <c r="C417" s="119"/>
      <c r="D417" s="119"/>
      <c r="E417" s="115">
        <f t="shared" si="63"/>
        <v>0</v>
      </c>
      <c r="F417" s="116" t="str">
        <f t="shared" si="64"/>
        <v/>
      </c>
      <c r="G417" s="119"/>
      <c r="H417" s="117"/>
      <c r="I417" s="117"/>
      <c r="J417" s="117"/>
      <c r="K417" s="117"/>
      <c r="L417" s="117"/>
      <c r="M417" s="117"/>
      <c r="N417" s="117"/>
      <c r="O417" s="117"/>
      <c r="P417" s="117"/>
    </row>
    <row r="418" s="95" customFormat="1" ht="15.75" customHeight="1" spans="1:16">
      <c r="A418" s="112">
        <v>2060503</v>
      </c>
      <c r="B418" s="113" t="s">
        <v>321</v>
      </c>
      <c r="C418" s="119"/>
      <c r="D418" s="119"/>
      <c r="E418" s="115">
        <f t="shared" si="63"/>
        <v>0</v>
      </c>
      <c r="F418" s="116" t="str">
        <f t="shared" si="64"/>
        <v/>
      </c>
      <c r="G418" s="119"/>
      <c r="H418" s="117"/>
      <c r="I418" s="117"/>
      <c r="J418" s="117"/>
      <c r="K418" s="117"/>
      <c r="L418" s="117"/>
      <c r="M418" s="117"/>
      <c r="N418" s="117"/>
      <c r="O418" s="117"/>
      <c r="P418" s="117"/>
    </row>
    <row r="419" s="95" customFormat="1" ht="15.75" customHeight="1" spans="1:16">
      <c r="A419" s="112">
        <v>2060599</v>
      </c>
      <c r="B419" s="113" t="s">
        <v>322</v>
      </c>
      <c r="C419" s="119"/>
      <c r="D419" s="119"/>
      <c r="E419" s="115">
        <f t="shared" si="63"/>
        <v>0</v>
      </c>
      <c r="F419" s="116" t="str">
        <f t="shared" si="64"/>
        <v/>
      </c>
      <c r="G419" s="119"/>
      <c r="H419" s="117"/>
      <c r="I419" s="117"/>
      <c r="J419" s="117"/>
      <c r="K419" s="117"/>
      <c r="L419" s="117"/>
      <c r="M419" s="117"/>
      <c r="N419" s="117"/>
      <c r="O419" s="117"/>
      <c r="P419" s="117"/>
    </row>
    <row r="420" s="95" customFormat="1" ht="15.75" customHeight="1" spans="1:16">
      <c r="A420" s="112">
        <v>20606</v>
      </c>
      <c r="B420" s="113" t="s">
        <v>323</v>
      </c>
      <c r="C420" s="114">
        <f t="shared" ref="C420:G420" si="70">SUM(C421,C422,C423,C424)</f>
        <v>0</v>
      </c>
      <c r="D420" s="114">
        <f t="shared" si="70"/>
        <v>0</v>
      </c>
      <c r="E420" s="115">
        <f t="shared" si="63"/>
        <v>0</v>
      </c>
      <c r="F420" s="116" t="str">
        <f t="shared" si="64"/>
        <v/>
      </c>
      <c r="G420" s="114">
        <f t="shared" si="70"/>
        <v>0</v>
      </c>
      <c r="H420" s="117"/>
      <c r="I420" s="117"/>
      <c r="J420" s="117"/>
      <c r="K420" s="117"/>
      <c r="L420" s="117"/>
      <c r="M420" s="117"/>
      <c r="N420" s="117"/>
      <c r="O420" s="117"/>
      <c r="P420" s="117"/>
    </row>
    <row r="421" s="95" customFormat="1" ht="15.75" customHeight="1" spans="1:16">
      <c r="A421" s="112">
        <v>2060601</v>
      </c>
      <c r="B421" s="113" t="s">
        <v>324</v>
      </c>
      <c r="C421" s="118"/>
      <c r="D421" s="118"/>
      <c r="E421" s="115">
        <f t="shared" si="63"/>
        <v>0</v>
      </c>
      <c r="F421" s="116" t="str">
        <f t="shared" si="64"/>
        <v/>
      </c>
      <c r="G421" s="118"/>
      <c r="H421" s="117"/>
      <c r="I421" s="117"/>
      <c r="J421" s="117"/>
      <c r="K421" s="117"/>
      <c r="L421" s="117"/>
      <c r="M421" s="117"/>
      <c r="N421" s="117"/>
      <c r="O421" s="117"/>
      <c r="P421" s="117"/>
    </row>
    <row r="422" s="95" customFormat="1" ht="15.75" customHeight="1" spans="1:16">
      <c r="A422" s="112">
        <v>2060602</v>
      </c>
      <c r="B422" s="113" t="s">
        <v>325</v>
      </c>
      <c r="C422" s="119"/>
      <c r="D422" s="119"/>
      <c r="E422" s="115">
        <f t="shared" si="63"/>
        <v>0</v>
      </c>
      <c r="F422" s="116" t="str">
        <f t="shared" si="64"/>
        <v/>
      </c>
      <c r="G422" s="119"/>
      <c r="H422" s="117"/>
      <c r="I422" s="117"/>
      <c r="J422" s="117"/>
      <c r="K422" s="117"/>
      <c r="L422" s="117"/>
      <c r="M422" s="117"/>
      <c r="N422" s="117"/>
      <c r="O422" s="117"/>
      <c r="P422" s="117"/>
    </row>
    <row r="423" s="95" customFormat="1" ht="15.75" customHeight="1" spans="1:16">
      <c r="A423" s="112">
        <v>2060603</v>
      </c>
      <c r="B423" s="113" t="s">
        <v>326</v>
      </c>
      <c r="C423" s="119"/>
      <c r="D423" s="119"/>
      <c r="E423" s="115">
        <f t="shared" si="63"/>
        <v>0</v>
      </c>
      <c r="F423" s="116" t="str">
        <f t="shared" si="64"/>
        <v/>
      </c>
      <c r="G423" s="119"/>
      <c r="H423" s="117"/>
      <c r="I423" s="117"/>
      <c r="J423" s="117"/>
      <c r="K423" s="117"/>
      <c r="L423" s="117"/>
      <c r="M423" s="117"/>
      <c r="N423" s="117"/>
      <c r="O423" s="117"/>
      <c r="P423" s="117"/>
    </row>
    <row r="424" s="95" customFormat="1" ht="15.75" customHeight="1" spans="1:16">
      <c r="A424" s="112">
        <v>2060699</v>
      </c>
      <c r="B424" s="113" t="s">
        <v>327</v>
      </c>
      <c r="C424" s="119"/>
      <c r="D424" s="119"/>
      <c r="E424" s="115">
        <f t="shared" si="63"/>
        <v>0</v>
      </c>
      <c r="F424" s="116" t="str">
        <f t="shared" si="64"/>
        <v/>
      </c>
      <c r="G424" s="119"/>
      <c r="H424" s="117"/>
      <c r="I424" s="117"/>
      <c r="J424" s="117"/>
      <c r="K424" s="117"/>
      <c r="L424" s="117"/>
      <c r="M424" s="117"/>
      <c r="N424" s="117"/>
      <c r="O424" s="117"/>
      <c r="P424" s="117"/>
    </row>
    <row r="425" s="95" customFormat="1" ht="15.75" customHeight="1" spans="1:16">
      <c r="A425" s="112">
        <v>20607</v>
      </c>
      <c r="B425" s="113" t="s">
        <v>328</v>
      </c>
      <c r="C425" s="114">
        <f t="shared" ref="C425:G425" si="71">SUM(C426,C427,C428,C429,C430,C431)</f>
        <v>0</v>
      </c>
      <c r="D425" s="114">
        <f t="shared" si="71"/>
        <v>0</v>
      </c>
      <c r="E425" s="115">
        <f t="shared" si="63"/>
        <v>0</v>
      </c>
      <c r="F425" s="116" t="str">
        <f t="shared" si="64"/>
        <v/>
      </c>
      <c r="G425" s="114">
        <f t="shared" si="71"/>
        <v>0</v>
      </c>
      <c r="H425" s="117"/>
      <c r="I425" s="117"/>
      <c r="J425" s="117"/>
      <c r="K425" s="117"/>
      <c r="L425" s="117"/>
      <c r="M425" s="117"/>
      <c r="N425" s="117"/>
      <c r="O425" s="117"/>
      <c r="P425" s="117"/>
    </row>
    <row r="426" s="95" customFormat="1" ht="15.75" customHeight="1" spans="1:16">
      <c r="A426" s="112">
        <v>2060701</v>
      </c>
      <c r="B426" s="113" t="s">
        <v>302</v>
      </c>
      <c r="C426" s="118"/>
      <c r="D426" s="118"/>
      <c r="E426" s="115">
        <f t="shared" si="63"/>
        <v>0</v>
      </c>
      <c r="F426" s="116" t="str">
        <f t="shared" si="64"/>
        <v/>
      </c>
      <c r="G426" s="118"/>
      <c r="H426" s="117"/>
      <c r="I426" s="117"/>
      <c r="J426" s="117"/>
      <c r="K426" s="117"/>
      <c r="L426" s="117"/>
      <c r="M426" s="117"/>
      <c r="N426" s="117"/>
      <c r="O426" s="117"/>
      <c r="P426" s="117"/>
    </row>
    <row r="427" s="95" customFormat="1" ht="15.75" customHeight="1" spans="1:16">
      <c r="A427" s="112">
        <v>2060702</v>
      </c>
      <c r="B427" s="113" t="s">
        <v>329</v>
      </c>
      <c r="C427" s="119"/>
      <c r="D427" s="119"/>
      <c r="E427" s="115">
        <f t="shared" si="63"/>
        <v>0</v>
      </c>
      <c r="F427" s="116" t="str">
        <f t="shared" si="64"/>
        <v/>
      </c>
      <c r="G427" s="119"/>
      <c r="H427" s="117"/>
      <c r="I427" s="117"/>
      <c r="J427" s="117"/>
      <c r="K427" s="117"/>
      <c r="L427" s="117"/>
      <c r="M427" s="117"/>
      <c r="N427" s="117"/>
      <c r="O427" s="117"/>
      <c r="P427" s="117"/>
    </row>
    <row r="428" s="95" customFormat="1" ht="15.75" customHeight="1" spans="1:16">
      <c r="A428" s="112">
        <v>2060703</v>
      </c>
      <c r="B428" s="113" t="s">
        <v>330</v>
      </c>
      <c r="C428" s="119"/>
      <c r="D428" s="119"/>
      <c r="E428" s="115">
        <f t="shared" si="63"/>
        <v>0</v>
      </c>
      <c r="F428" s="116" t="str">
        <f t="shared" si="64"/>
        <v/>
      </c>
      <c r="G428" s="119"/>
      <c r="H428" s="117"/>
      <c r="I428" s="117"/>
      <c r="J428" s="117"/>
      <c r="K428" s="117"/>
      <c r="L428" s="117"/>
      <c r="M428" s="117"/>
      <c r="N428" s="117"/>
      <c r="O428" s="117"/>
      <c r="P428" s="117"/>
    </row>
    <row r="429" s="95" customFormat="1" ht="15.75" customHeight="1" spans="1:16">
      <c r="A429" s="112">
        <v>2060704</v>
      </c>
      <c r="B429" s="113" t="s">
        <v>331</v>
      </c>
      <c r="C429" s="119"/>
      <c r="D429" s="119"/>
      <c r="E429" s="115">
        <f t="shared" si="63"/>
        <v>0</v>
      </c>
      <c r="F429" s="116" t="str">
        <f t="shared" si="64"/>
        <v/>
      </c>
      <c r="G429" s="119"/>
      <c r="H429" s="117"/>
      <c r="I429" s="117"/>
      <c r="J429" s="117"/>
      <c r="K429" s="117"/>
      <c r="L429" s="117"/>
      <c r="M429" s="117"/>
      <c r="N429" s="117"/>
      <c r="O429" s="117"/>
      <c r="P429" s="117"/>
    </row>
    <row r="430" s="95" customFormat="1" ht="15.75" customHeight="1" spans="1:16">
      <c r="A430" s="112">
        <v>2060705</v>
      </c>
      <c r="B430" s="113" t="s">
        <v>332</v>
      </c>
      <c r="C430" s="119"/>
      <c r="D430" s="119"/>
      <c r="E430" s="115">
        <f t="shared" si="63"/>
        <v>0</v>
      </c>
      <c r="F430" s="116" t="str">
        <f t="shared" si="64"/>
        <v/>
      </c>
      <c r="G430" s="119"/>
      <c r="H430" s="117"/>
      <c r="I430" s="117"/>
      <c r="J430" s="117"/>
      <c r="K430" s="117"/>
      <c r="L430" s="117"/>
      <c r="M430" s="117"/>
      <c r="N430" s="117"/>
      <c r="O430" s="117"/>
      <c r="P430" s="117"/>
    </row>
    <row r="431" s="95" customFormat="1" ht="15.75" customHeight="1" spans="1:16">
      <c r="A431" s="112">
        <v>2060799</v>
      </c>
      <c r="B431" s="113" t="s">
        <v>333</v>
      </c>
      <c r="C431" s="119"/>
      <c r="D431" s="119"/>
      <c r="E431" s="115">
        <f t="shared" si="63"/>
        <v>0</v>
      </c>
      <c r="F431" s="116" t="str">
        <f t="shared" si="64"/>
        <v/>
      </c>
      <c r="G431" s="119"/>
      <c r="H431" s="117"/>
      <c r="I431" s="117"/>
      <c r="J431" s="117"/>
      <c r="K431" s="117"/>
      <c r="L431" s="117"/>
      <c r="M431" s="117"/>
      <c r="N431" s="117"/>
      <c r="O431" s="117"/>
      <c r="P431" s="117"/>
    </row>
    <row r="432" s="95" customFormat="1" ht="15.75" customHeight="1" spans="1:16">
      <c r="A432" s="112">
        <v>20608</v>
      </c>
      <c r="B432" s="113" t="s">
        <v>334</v>
      </c>
      <c r="C432" s="114">
        <f t="shared" ref="C432:G432" si="72">SUM(C433,C434,C435)</f>
        <v>0</v>
      </c>
      <c r="D432" s="114">
        <f t="shared" si="72"/>
        <v>0</v>
      </c>
      <c r="E432" s="115">
        <f t="shared" si="63"/>
        <v>0</v>
      </c>
      <c r="F432" s="116" t="str">
        <f t="shared" si="64"/>
        <v/>
      </c>
      <c r="G432" s="114">
        <f t="shared" si="72"/>
        <v>0</v>
      </c>
      <c r="H432" s="117"/>
      <c r="I432" s="117"/>
      <c r="J432" s="117"/>
      <c r="K432" s="117"/>
      <c r="L432" s="117"/>
      <c r="M432" s="117"/>
      <c r="N432" s="117"/>
      <c r="O432" s="117"/>
      <c r="P432" s="117"/>
    </row>
    <row r="433" s="95" customFormat="1" ht="15.75" customHeight="1" spans="1:16">
      <c r="A433" s="112">
        <v>2060801</v>
      </c>
      <c r="B433" s="113" t="s">
        <v>335</v>
      </c>
      <c r="C433" s="118"/>
      <c r="D433" s="118"/>
      <c r="E433" s="115">
        <f t="shared" si="63"/>
        <v>0</v>
      </c>
      <c r="F433" s="116" t="str">
        <f t="shared" si="64"/>
        <v/>
      </c>
      <c r="G433" s="118"/>
      <c r="H433" s="117"/>
      <c r="I433" s="117"/>
      <c r="J433" s="117"/>
      <c r="K433" s="117"/>
      <c r="L433" s="117"/>
      <c r="M433" s="117"/>
      <c r="N433" s="117"/>
      <c r="O433" s="117"/>
      <c r="P433" s="117"/>
    </row>
    <row r="434" s="95" customFormat="1" ht="15.75" customHeight="1" spans="1:16">
      <c r="A434" s="112">
        <v>2060802</v>
      </c>
      <c r="B434" s="113" t="s">
        <v>336</v>
      </c>
      <c r="C434" s="118"/>
      <c r="D434" s="118"/>
      <c r="E434" s="115">
        <f t="shared" si="63"/>
        <v>0</v>
      </c>
      <c r="F434" s="116" t="str">
        <f t="shared" si="64"/>
        <v/>
      </c>
      <c r="G434" s="118"/>
      <c r="H434" s="117"/>
      <c r="I434" s="117"/>
      <c r="J434" s="117"/>
      <c r="K434" s="117"/>
      <c r="L434" s="117"/>
      <c r="M434" s="117"/>
      <c r="N434" s="117"/>
      <c r="O434" s="117"/>
      <c r="P434" s="117"/>
    </row>
    <row r="435" s="95" customFormat="1" ht="15.75" customHeight="1" spans="1:16">
      <c r="A435" s="112">
        <v>2060899</v>
      </c>
      <c r="B435" s="113" t="s">
        <v>337</v>
      </c>
      <c r="C435" s="118"/>
      <c r="D435" s="118"/>
      <c r="E435" s="115">
        <f t="shared" si="63"/>
        <v>0</v>
      </c>
      <c r="F435" s="116" t="str">
        <f t="shared" si="64"/>
        <v/>
      </c>
      <c r="G435" s="118"/>
      <c r="H435" s="117"/>
      <c r="I435" s="117"/>
      <c r="J435" s="117"/>
      <c r="K435" s="117"/>
      <c r="L435" s="117"/>
      <c r="M435" s="117"/>
      <c r="N435" s="117"/>
      <c r="O435" s="117"/>
      <c r="P435" s="117"/>
    </row>
    <row r="436" s="95" customFormat="1" ht="15.75" customHeight="1" spans="1:16">
      <c r="A436" s="112">
        <v>20609</v>
      </c>
      <c r="B436" s="113" t="s">
        <v>338</v>
      </c>
      <c r="C436" s="114">
        <f t="shared" ref="C436:G436" si="73">SUM(C437,C438,C439)</f>
        <v>0</v>
      </c>
      <c r="D436" s="114">
        <f t="shared" si="73"/>
        <v>0</v>
      </c>
      <c r="E436" s="115">
        <f t="shared" si="63"/>
        <v>0</v>
      </c>
      <c r="F436" s="116" t="str">
        <f t="shared" si="64"/>
        <v/>
      </c>
      <c r="G436" s="114">
        <f t="shared" si="73"/>
        <v>0</v>
      </c>
      <c r="H436" s="117"/>
      <c r="I436" s="117"/>
      <c r="J436" s="117"/>
      <c r="K436" s="117"/>
      <c r="L436" s="117"/>
      <c r="M436" s="117"/>
      <c r="N436" s="117"/>
      <c r="O436" s="117"/>
      <c r="P436" s="117"/>
    </row>
    <row r="437" s="95" customFormat="1" ht="15.75" customHeight="1" spans="1:16">
      <c r="A437" s="112">
        <v>2060901</v>
      </c>
      <c r="B437" s="113" t="s">
        <v>339</v>
      </c>
      <c r="C437" s="118"/>
      <c r="D437" s="118"/>
      <c r="E437" s="115">
        <f t="shared" si="63"/>
        <v>0</v>
      </c>
      <c r="F437" s="116" t="str">
        <f t="shared" si="64"/>
        <v/>
      </c>
      <c r="G437" s="118"/>
      <c r="H437" s="117"/>
      <c r="I437" s="117"/>
      <c r="J437" s="117"/>
      <c r="K437" s="117"/>
      <c r="L437" s="117"/>
      <c r="M437" s="117"/>
      <c r="N437" s="117"/>
      <c r="O437" s="117"/>
      <c r="P437" s="117"/>
    </row>
    <row r="438" s="95" customFormat="1" ht="15.75" customHeight="1" spans="1:16">
      <c r="A438" s="112">
        <v>2060902</v>
      </c>
      <c r="B438" s="113" t="s">
        <v>340</v>
      </c>
      <c r="C438" s="118"/>
      <c r="D438" s="118"/>
      <c r="E438" s="115">
        <f t="shared" si="63"/>
        <v>0</v>
      </c>
      <c r="F438" s="116" t="str">
        <f t="shared" si="64"/>
        <v/>
      </c>
      <c r="G438" s="118"/>
      <c r="H438" s="117"/>
      <c r="I438" s="117"/>
      <c r="J438" s="117"/>
      <c r="K438" s="117"/>
      <c r="L438" s="117"/>
      <c r="M438" s="117"/>
      <c r="N438" s="117"/>
      <c r="O438" s="117"/>
      <c r="P438" s="117"/>
    </row>
    <row r="439" s="95" customFormat="1" ht="15.75" customHeight="1" spans="1:16">
      <c r="A439" s="112">
        <v>2060999</v>
      </c>
      <c r="B439" s="113" t="s">
        <v>341</v>
      </c>
      <c r="C439" s="118"/>
      <c r="D439" s="118"/>
      <c r="E439" s="115">
        <f t="shared" si="63"/>
        <v>0</v>
      </c>
      <c r="F439" s="116" t="str">
        <f t="shared" si="64"/>
        <v/>
      </c>
      <c r="G439" s="118"/>
      <c r="H439" s="117"/>
      <c r="I439" s="117"/>
      <c r="J439" s="117"/>
      <c r="K439" s="117"/>
      <c r="L439" s="117"/>
      <c r="M439" s="117"/>
      <c r="N439" s="117"/>
      <c r="O439" s="117"/>
      <c r="P439" s="117"/>
    </row>
    <row r="440" s="95" customFormat="1" ht="15.75" customHeight="1" spans="1:16">
      <c r="A440" s="112">
        <v>20699</v>
      </c>
      <c r="B440" s="113" t="s">
        <v>342</v>
      </c>
      <c r="C440" s="114">
        <f t="shared" ref="C440:G440" si="74">SUM(C441,C442,C443,C444)</f>
        <v>0</v>
      </c>
      <c r="D440" s="114">
        <f t="shared" si="74"/>
        <v>0</v>
      </c>
      <c r="E440" s="115">
        <f t="shared" si="63"/>
        <v>0</v>
      </c>
      <c r="F440" s="116" t="str">
        <f t="shared" si="64"/>
        <v/>
      </c>
      <c r="G440" s="114">
        <f t="shared" si="74"/>
        <v>0</v>
      </c>
      <c r="H440" s="117"/>
      <c r="I440" s="117"/>
      <c r="J440" s="117"/>
      <c r="K440" s="117"/>
      <c r="L440" s="117"/>
      <c r="M440" s="117"/>
      <c r="N440" s="117"/>
      <c r="O440" s="117"/>
      <c r="P440" s="117"/>
    </row>
    <row r="441" s="95" customFormat="1" ht="15.75" customHeight="1" spans="1:16">
      <c r="A441" s="112">
        <v>2069901</v>
      </c>
      <c r="B441" s="113" t="s">
        <v>343</v>
      </c>
      <c r="C441" s="118"/>
      <c r="D441" s="118"/>
      <c r="E441" s="115">
        <f t="shared" si="63"/>
        <v>0</v>
      </c>
      <c r="F441" s="116" t="str">
        <f t="shared" si="64"/>
        <v/>
      </c>
      <c r="G441" s="118"/>
      <c r="H441" s="117"/>
      <c r="I441" s="117"/>
      <c r="J441" s="117"/>
      <c r="K441" s="117"/>
      <c r="L441" s="117"/>
      <c r="M441" s="117"/>
      <c r="N441" s="117"/>
      <c r="O441" s="117"/>
      <c r="P441" s="117"/>
    </row>
    <row r="442" s="95" customFormat="1" ht="15.75" customHeight="1" spans="1:16">
      <c r="A442" s="112">
        <v>2069902</v>
      </c>
      <c r="B442" s="113" t="s">
        <v>344</v>
      </c>
      <c r="C442" s="119"/>
      <c r="D442" s="119"/>
      <c r="E442" s="115">
        <f t="shared" si="63"/>
        <v>0</v>
      </c>
      <c r="F442" s="116" t="str">
        <f t="shared" si="64"/>
        <v/>
      </c>
      <c r="G442" s="119"/>
      <c r="H442" s="117"/>
      <c r="I442" s="117"/>
      <c r="J442" s="117"/>
      <c r="K442" s="117"/>
      <c r="L442" s="117"/>
      <c r="M442" s="117"/>
      <c r="N442" s="117"/>
      <c r="O442" s="117"/>
      <c r="P442" s="117"/>
    </row>
    <row r="443" s="95" customFormat="1" ht="15.75" customHeight="1" spans="1:16">
      <c r="A443" s="112">
        <v>2069903</v>
      </c>
      <c r="B443" s="113" t="s">
        <v>345</v>
      </c>
      <c r="C443" s="119"/>
      <c r="D443" s="119"/>
      <c r="E443" s="115">
        <f t="shared" si="63"/>
        <v>0</v>
      </c>
      <c r="F443" s="116" t="str">
        <f t="shared" si="64"/>
        <v/>
      </c>
      <c r="G443" s="119"/>
      <c r="H443" s="117"/>
      <c r="I443" s="117"/>
      <c r="J443" s="117"/>
      <c r="K443" s="117"/>
      <c r="L443" s="117"/>
      <c r="M443" s="117"/>
      <c r="N443" s="117"/>
      <c r="O443" s="117"/>
      <c r="P443" s="117"/>
    </row>
    <row r="444" s="95" customFormat="1" ht="15.75" customHeight="1" spans="1:16">
      <c r="A444" s="112">
        <v>2069999</v>
      </c>
      <c r="B444" s="113" t="s">
        <v>346</v>
      </c>
      <c r="C444" s="119"/>
      <c r="D444" s="119"/>
      <c r="E444" s="115">
        <f t="shared" si="63"/>
        <v>0</v>
      </c>
      <c r="F444" s="116" t="str">
        <f t="shared" si="64"/>
        <v/>
      </c>
      <c r="G444" s="119"/>
      <c r="H444" s="117"/>
      <c r="I444" s="117"/>
      <c r="J444" s="117"/>
      <c r="K444" s="117"/>
      <c r="L444" s="117"/>
      <c r="M444" s="117"/>
      <c r="N444" s="117"/>
      <c r="O444" s="117"/>
      <c r="P444" s="117"/>
    </row>
    <row r="445" s="95" customFormat="1" ht="15.75" customHeight="1" spans="1:16">
      <c r="A445" s="112">
        <v>207</v>
      </c>
      <c r="B445" s="113" t="s">
        <v>347</v>
      </c>
      <c r="C445" s="114">
        <f t="shared" ref="C445:G445" si="75">SUM(C446,C462,C470,C481,C490,C498)</f>
        <v>2293</v>
      </c>
      <c r="D445" s="114">
        <f t="shared" si="75"/>
        <v>1606</v>
      </c>
      <c r="E445" s="115">
        <f t="shared" si="63"/>
        <v>-687</v>
      </c>
      <c r="F445" s="116">
        <f t="shared" si="64"/>
        <v>-0.299607501090275</v>
      </c>
      <c r="G445" s="114">
        <f t="shared" si="75"/>
        <v>1606</v>
      </c>
      <c r="H445" s="117"/>
      <c r="I445" s="117"/>
      <c r="J445" s="117"/>
      <c r="K445" s="117"/>
      <c r="L445" s="117"/>
      <c r="M445" s="117"/>
      <c r="N445" s="117"/>
      <c r="O445" s="117"/>
      <c r="P445" s="117"/>
    </row>
    <row r="446" s="95" customFormat="1" ht="15.75" customHeight="1" spans="1:16">
      <c r="A446" s="112">
        <v>20701</v>
      </c>
      <c r="B446" s="113" t="s">
        <v>348</v>
      </c>
      <c r="C446" s="114">
        <f t="shared" ref="C446:G446" si="76">SUM(C447,C448,C449,C450,C451,C452,C453,C454,C455,C456,C457,C458,C459,C460,C461)</f>
        <v>1984</v>
      </c>
      <c r="D446" s="114">
        <f t="shared" si="76"/>
        <v>1316</v>
      </c>
      <c r="E446" s="115">
        <f t="shared" si="63"/>
        <v>-668</v>
      </c>
      <c r="F446" s="116">
        <f t="shared" si="64"/>
        <v>-0.336693548387097</v>
      </c>
      <c r="G446" s="114">
        <f t="shared" si="76"/>
        <v>1316</v>
      </c>
      <c r="H446" s="117"/>
      <c r="I446" s="117"/>
      <c r="J446" s="117"/>
      <c r="K446" s="117"/>
      <c r="L446" s="117"/>
      <c r="M446" s="117"/>
      <c r="N446" s="117"/>
      <c r="O446" s="117"/>
      <c r="P446" s="117"/>
    </row>
    <row r="447" s="95" customFormat="1" ht="15.75" customHeight="1" spans="1:16">
      <c r="A447" s="112">
        <v>2070101</v>
      </c>
      <c r="B447" s="113" t="s">
        <v>58</v>
      </c>
      <c r="C447" s="118">
        <v>135</v>
      </c>
      <c r="D447" s="118">
        <v>144</v>
      </c>
      <c r="E447" s="115">
        <f t="shared" si="63"/>
        <v>9</v>
      </c>
      <c r="F447" s="116">
        <f t="shared" si="64"/>
        <v>0.0666666666666667</v>
      </c>
      <c r="G447" s="118">
        <v>144</v>
      </c>
      <c r="H447" s="117"/>
      <c r="I447" s="117"/>
      <c r="J447" s="117"/>
      <c r="K447" s="117"/>
      <c r="L447" s="117"/>
      <c r="M447" s="117"/>
      <c r="N447" s="117"/>
      <c r="O447" s="117"/>
      <c r="P447" s="117"/>
    </row>
    <row r="448" s="95" customFormat="1" ht="15.75" customHeight="1" spans="1:16">
      <c r="A448" s="112">
        <v>2070102</v>
      </c>
      <c r="B448" s="113" t="s">
        <v>59</v>
      </c>
      <c r="C448" s="119"/>
      <c r="D448" s="119"/>
      <c r="E448" s="115">
        <f t="shared" si="63"/>
        <v>0</v>
      </c>
      <c r="F448" s="116" t="str">
        <f t="shared" si="64"/>
        <v/>
      </c>
      <c r="G448" s="119"/>
      <c r="H448" s="117"/>
      <c r="I448" s="117"/>
      <c r="J448" s="117"/>
      <c r="K448" s="117"/>
      <c r="L448" s="117"/>
      <c r="M448" s="117"/>
      <c r="N448" s="117"/>
      <c r="O448" s="117"/>
      <c r="P448" s="117"/>
    </row>
    <row r="449" s="95" customFormat="1" ht="15.75" customHeight="1" spans="1:16">
      <c r="A449" s="112">
        <v>2070103</v>
      </c>
      <c r="B449" s="113" t="s">
        <v>60</v>
      </c>
      <c r="C449" s="119"/>
      <c r="D449" s="119"/>
      <c r="E449" s="115">
        <f t="shared" si="63"/>
        <v>0</v>
      </c>
      <c r="F449" s="116" t="str">
        <f t="shared" si="64"/>
        <v/>
      </c>
      <c r="G449" s="119"/>
      <c r="H449" s="117"/>
      <c r="I449" s="117"/>
      <c r="J449" s="117"/>
      <c r="K449" s="117"/>
      <c r="L449" s="117"/>
      <c r="M449" s="117"/>
      <c r="N449" s="117"/>
      <c r="O449" s="117"/>
      <c r="P449" s="117"/>
    </row>
    <row r="450" s="95" customFormat="1" ht="15.75" customHeight="1" spans="1:16">
      <c r="A450" s="112">
        <v>2070104</v>
      </c>
      <c r="B450" s="113" t="s">
        <v>349</v>
      </c>
      <c r="C450" s="119"/>
      <c r="D450" s="119"/>
      <c r="E450" s="115">
        <f t="shared" si="63"/>
        <v>0</v>
      </c>
      <c r="F450" s="116" t="str">
        <f t="shared" si="64"/>
        <v/>
      </c>
      <c r="G450" s="119"/>
      <c r="H450" s="117"/>
      <c r="I450" s="117"/>
      <c r="J450" s="117"/>
      <c r="K450" s="117"/>
      <c r="L450" s="117"/>
      <c r="M450" s="117"/>
      <c r="N450" s="117"/>
      <c r="O450" s="117"/>
      <c r="P450" s="117"/>
    </row>
    <row r="451" s="95" customFormat="1" ht="15.75" customHeight="1" spans="1:16">
      <c r="A451" s="112">
        <v>2070105</v>
      </c>
      <c r="B451" s="113" t="s">
        <v>350</v>
      </c>
      <c r="C451" s="119"/>
      <c r="D451" s="119"/>
      <c r="E451" s="115">
        <f t="shared" si="63"/>
        <v>0</v>
      </c>
      <c r="F451" s="116" t="str">
        <f t="shared" si="64"/>
        <v/>
      </c>
      <c r="G451" s="119"/>
      <c r="H451" s="117"/>
      <c r="I451" s="117"/>
      <c r="J451" s="117"/>
      <c r="K451" s="117"/>
      <c r="L451" s="117"/>
      <c r="M451" s="117"/>
      <c r="N451" s="117"/>
      <c r="O451" s="117"/>
      <c r="P451" s="117"/>
    </row>
    <row r="452" s="95" customFormat="1" ht="15.75" customHeight="1" spans="1:16">
      <c r="A452" s="112">
        <v>2070106</v>
      </c>
      <c r="B452" s="113" t="s">
        <v>351</v>
      </c>
      <c r="C452" s="119"/>
      <c r="D452" s="119"/>
      <c r="E452" s="115">
        <f t="shared" si="63"/>
        <v>0</v>
      </c>
      <c r="F452" s="116" t="str">
        <f t="shared" si="64"/>
        <v/>
      </c>
      <c r="G452" s="119"/>
      <c r="H452" s="117"/>
      <c r="I452" s="117"/>
      <c r="J452" s="117"/>
      <c r="K452" s="117"/>
      <c r="L452" s="117"/>
      <c r="M452" s="117"/>
      <c r="N452" s="117"/>
      <c r="O452" s="117"/>
      <c r="P452" s="117"/>
    </row>
    <row r="453" s="95" customFormat="1" ht="15.75" customHeight="1" spans="1:16">
      <c r="A453" s="112">
        <v>2070107</v>
      </c>
      <c r="B453" s="113" t="s">
        <v>352</v>
      </c>
      <c r="C453" s="119"/>
      <c r="D453" s="119"/>
      <c r="E453" s="115">
        <f t="shared" ref="E453:E516" si="77">D453-C453</f>
        <v>0</v>
      </c>
      <c r="F453" s="116" t="str">
        <f t="shared" ref="F453:F516" si="78">IFERROR(E453/C453,"")</f>
        <v/>
      </c>
      <c r="G453" s="119"/>
      <c r="H453" s="117"/>
      <c r="I453" s="117"/>
      <c r="J453" s="117"/>
      <c r="K453" s="117"/>
      <c r="L453" s="117"/>
      <c r="M453" s="117"/>
      <c r="N453" s="117"/>
      <c r="O453" s="117"/>
      <c r="P453" s="117"/>
    </row>
    <row r="454" s="95" customFormat="1" ht="15.75" customHeight="1" spans="1:16">
      <c r="A454" s="112">
        <v>2070108</v>
      </c>
      <c r="B454" s="113" t="s">
        <v>353</v>
      </c>
      <c r="C454" s="119"/>
      <c r="D454" s="119"/>
      <c r="E454" s="115">
        <f t="shared" si="77"/>
        <v>0</v>
      </c>
      <c r="F454" s="116" t="str">
        <f t="shared" si="78"/>
        <v/>
      </c>
      <c r="G454" s="119"/>
      <c r="H454" s="117"/>
      <c r="I454" s="117"/>
      <c r="J454" s="117"/>
      <c r="K454" s="117"/>
      <c r="L454" s="117"/>
      <c r="M454" s="117"/>
      <c r="N454" s="117"/>
      <c r="O454" s="117"/>
      <c r="P454" s="117"/>
    </row>
    <row r="455" s="95" customFormat="1" ht="15.75" customHeight="1" spans="1:16">
      <c r="A455" s="112">
        <v>2070109</v>
      </c>
      <c r="B455" s="113" t="s">
        <v>354</v>
      </c>
      <c r="C455" s="119"/>
      <c r="D455" s="119"/>
      <c r="E455" s="115">
        <f t="shared" si="77"/>
        <v>0</v>
      </c>
      <c r="F455" s="116" t="str">
        <f t="shared" si="78"/>
        <v/>
      </c>
      <c r="G455" s="119"/>
      <c r="H455" s="117"/>
      <c r="I455" s="117"/>
      <c r="J455" s="117"/>
      <c r="K455" s="117"/>
      <c r="L455" s="117"/>
      <c r="M455" s="117"/>
      <c r="N455" s="117"/>
      <c r="O455" s="117"/>
      <c r="P455" s="117"/>
    </row>
    <row r="456" s="95" customFormat="1" ht="15.75" customHeight="1" spans="1:16">
      <c r="A456" s="112">
        <v>2070110</v>
      </c>
      <c r="B456" s="113" t="s">
        <v>355</v>
      </c>
      <c r="C456" s="119"/>
      <c r="D456" s="119"/>
      <c r="E456" s="115">
        <f t="shared" si="77"/>
        <v>0</v>
      </c>
      <c r="F456" s="116" t="str">
        <f t="shared" si="78"/>
        <v/>
      </c>
      <c r="G456" s="119"/>
      <c r="H456" s="117"/>
      <c r="I456" s="117"/>
      <c r="J456" s="117"/>
      <c r="K456" s="117"/>
      <c r="L456" s="117"/>
      <c r="M456" s="117"/>
      <c r="N456" s="117"/>
      <c r="O456" s="117"/>
      <c r="P456" s="117"/>
    </row>
    <row r="457" s="95" customFormat="1" ht="15.75" customHeight="1" spans="1:16">
      <c r="A457" s="112">
        <v>2070111</v>
      </c>
      <c r="B457" s="113" t="s">
        <v>356</v>
      </c>
      <c r="C457" s="119"/>
      <c r="D457" s="119"/>
      <c r="E457" s="115">
        <f t="shared" si="77"/>
        <v>0</v>
      </c>
      <c r="F457" s="116" t="str">
        <f t="shared" si="78"/>
        <v/>
      </c>
      <c r="G457" s="119"/>
      <c r="H457" s="117"/>
      <c r="I457" s="117"/>
      <c r="J457" s="117"/>
      <c r="K457" s="117"/>
      <c r="L457" s="117"/>
      <c r="M457" s="117"/>
      <c r="N457" s="117"/>
      <c r="O457" s="117"/>
      <c r="P457" s="117"/>
    </row>
    <row r="458" s="95" customFormat="1" ht="15.75" customHeight="1" spans="1:16">
      <c r="A458" s="112">
        <v>2070112</v>
      </c>
      <c r="B458" s="113" t="s">
        <v>357</v>
      </c>
      <c r="C458" s="119"/>
      <c r="D458" s="119"/>
      <c r="E458" s="115">
        <f t="shared" si="77"/>
        <v>0</v>
      </c>
      <c r="F458" s="116" t="str">
        <f t="shared" si="78"/>
        <v/>
      </c>
      <c r="G458" s="119"/>
      <c r="H458" s="117"/>
      <c r="I458" s="117"/>
      <c r="J458" s="117"/>
      <c r="K458" s="117"/>
      <c r="L458" s="117"/>
      <c r="M458" s="117"/>
      <c r="N458" s="117"/>
      <c r="O458" s="117"/>
      <c r="P458" s="117"/>
    </row>
    <row r="459" s="95" customFormat="1" ht="15.75" customHeight="1" spans="1:16">
      <c r="A459" s="112">
        <v>2070113</v>
      </c>
      <c r="B459" s="113" t="s">
        <v>358</v>
      </c>
      <c r="C459" s="119"/>
      <c r="D459" s="119"/>
      <c r="E459" s="115">
        <f t="shared" si="77"/>
        <v>0</v>
      </c>
      <c r="F459" s="116" t="str">
        <f t="shared" si="78"/>
        <v/>
      </c>
      <c r="G459" s="119"/>
      <c r="H459" s="117"/>
      <c r="I459" s="117"/>
      <c r="J459" s="117"/>
      <c r="K459" s="117"/>
      <c r="L459" s="117"/>
      <c r="M459" s="117"/>
      <c r="N459" s="117"/>
      <c r="O459" s="117"/>
      <c r="P459" s="117"/>
    </row>
    <row r="460" s="95" customFormat="1" ht="15.75" customHeight="1" spans="1:16">
      <c r="A460" s="112">
        <v>2070114</v>
      </c>
      <c r="B460" s="113" t="s">
        <v>359</v>
      </c>
      <c r="C460" s="119"/>
      <c r="D460" s="119"/>
      <c r="E460" s="115">
        <f t="shared" si="77"/>
        <v>0</v>
      </c>
      <c r="F460" s="116" t="str">
        <f t="shared" si="78"/>
        <v/>
      </c>
      <c r="G460" s="119"/>
      <c r="H460" s="117"/>
      <c r="I460" s="117"/>
      <c r="J460" s="117"/>
      <c r="K460" s="117"/>
      <c r="L460" s="117"/>
      <c r="M460" s="117"/>
      <c r="N460" s="117"/>
      <c r="O460" s="117"/>
      <c r="P460" s="117"/>
    </row>
    <row r="461" s="95" customFormat="1" ht="15.75" customHeight="1" spans="1:16">
      <c r="A461" s="112">
        <v>2070199</v>
      </c>
      <c r="B461" s="113" t="s">
        <v>360</v>
      </c>
      <c r="C461" s="119">
        <v>1849</v>
      </c>
      <c r="D461" s="119">
        <v>1172</v>
      </c>
      <c r="E461" s="115">
        <f t="shared" si="77"/>
        <v>-677</v>
      </c>
      <c r="F461" s="116">
        <f t="shared" si="78"/>
        <v>-0.366143861546782</v>
      </c>
      <c r="G461" s="119">
        <v>1172</v>
      </c>
      <c r="H461" s="117"/>
      <c r="I461" s="117"/>
      <c r="J461" s="117"/>
      <c r="K461" s="117"/>
      <c r="L461" s="117"/>
      <c r="M461" s="117"/>
      <c r="N461" s="117"/>
      <c r="O461" s="117"/>
      <c r="P461" s="117"/>
    </row>
    <row r="462" s="95" customFormat="1" ht="15.75" customHeight="1" spans="1:16">
      <c r="A462" s="112">
        <v>20702</v>
      </c>
      <c r="B462" s="113" t="s">
        <v>361</v>
      </c>
      <c r="C462" s="114">
        <f t="shared" ref="C462:G462" si="79">SUM(C463,C464,C465,C466,C467,C468,C469)</f>
        <v>68</v>
      </c>
      <c r="D462" s="114">
        <f t="shared" si="79"/>
        <v>78</v>
      </c>
      <c r="E462" s="115">
        <f t="shared" si="77"/>
        <v>10</v>
      </c>
      <c r="F462" s="116">
        <f t="shared" si="78"/>
        <v>0.147058823529412</v>
      </c>
      <c r="G462" s="114">
        <f t="shared" si="79"/>
        <v>78</v>
      </c>
      <c r="H462" s="117"/>
      <c r="I462" s="117"/>
      <c r="J462" s="117"/>
      <c r="K462" s="117"/>
      <c r="L462" s="117"/>
      <c r="M462" s="117"/>
      <c r="N462" s="117"/>
      <c r="O462" s="117"/>
      <c r="P462" s="117"/>
    </row>
    <row r="463" s="95" customFormat="1" ht="15.75" customHeight="1" spans="1:16">
      <c r="A463" s="112">
        <v>2070201</v>
      </c>
      <c r="B463" s="113" t="s">
        <v>58</v>
      </c>
      <c r="C463" s="118"/>
      <c r="D463" s="118"/>
      <c r="E463" s="115">
        <f t="shared" si="77"/>
        <v>0</v>
      </c>
      <c r="F463" s="116" t="str">
        <f t="shared" si="78"/>
        <v/>
      </c>
      <c r="G463" s="118"/>
      <c r="H463" s="117"/>
      <c r="I463" s="117"/>
      <c r="J463" s="117"/>
      <c r="K463" s="117"/>
      <c r="L463" s="117"/>
      <c r="M463" s="117"/>
      <c r="N463" s="117"/>
      <c r="O463" s="117"/>
      <c r="P463" s="117"/>
    </row>
    <row r="464" s="95" customFormat="1" ht="15.75" customHeight="1" spans="1:16">
      <c r="A464" s="112">
        <v>2070202</v>
      </c>
      <c r="B464" s="113" t="s">
        <v>59</v>
      </c>
      <c r="C464" s="119"/>
      <c r="D464" s="119"/>
      <c r="E464" s="115">
        <f t="shared" si="77"/>
        <v>0</v>
      </c>
      <c r="F464" s="116" t="str">
        <f t="shared" si="78"/>
        <v/>
      </c>
      <c r="G464" s="119"/>
      <c r="H464" s="117"/>
      <c r="I464" s="117"/>
      <c r="J464" s="117"/>
      <c r="K464" s="117"/>
      <c r="L464" s="117"/>
      <c r="M464" s="117"/>
      <c r="N464" s="117"/>
      <c r="O464" s="117"/>
      <c r="P464" s="117"/>
    </row>
    <row r="465" s="95" customFormat="1" ht="15.75" customHeight="1" spans="1:16">
      <c r="A465" s="112">
        <v>2070203</v>
      </c>
      <c r="B465" s="113" t="s">
        <v>60</v>
      </c>
      <c r="C465" s="119"/>
      <c r="D465" s="119"/>
      <c r="E465" s="115">
        <f t="shared" si="77"/>
        <v>0</v>
      </c>
      <c r="F465" s="116" t="str">
        <f t="shared" si="78"/>
        <v/>
      </c>
      <c r="G465" s="119"/>
      <c r="H465" s="117"/>
      <c r="I465" s="117"/>
      <c r="J465" s="117"/>
      <c r="K465" s="117"/>
      <c r="L465" s="117"/>
      <c r="M465" s="117"/>
      <c r="N465" s="117"/>
      <c r="O465" s="117"/>
      <c r="P465" s="117"/>
    </row>
    <row r="466" s="95" customFormat="1" ht="15.75" customHeight="1" spans="1:16">
      <c r="A466" s="112">
        <v>2070204</v>
      </c>
      <c r="B466" s="113" t="s">
        <v>362</v>
      </c>
      <c r="C466" s="119"/>
      <c r="D466" s="119"/>
      <c r="E466" s="115">
        <f t="shared" si="77"/>
        <v>0</v>
      </c>
      <c r="F466" s="116" t="str">
        <f t="shared" si="78"/>
        <v/>
      </c>
      <c r="G466" s="119"/>
      <c r="H466" s="117"/>
      <c r="I466" s="117"/>
      <c r="J466" s="117"/>
      <c r="K466" s="117"/>
      <c r="L466" s="117"/>
      <c r="M466" s="117"/>
      <c r="N466" s="117"/>
      <c r="O466" s="117"/>
      <c r="P466" s="117"/>
    </row>
    <row r="467" s="95" customFormat="1" ht="15.75" customHeight="1" spans="1:16">
      <c r="A467" s="112">
        <v>2070205</v>
      </c>
      <c r="B467" s="113" t="s">
        <v>363</v>
      </c>
      <c r="C467" s="119">
        <v>68</v>
      </c>
      <c r="D467" s="119">
        <v>78</v>
      </c>
      <c r="E467" s="115">
        <f t="shared" si="77"/>
        <v>10</v>
      </c>
      <c r="F467" s="116">
        <f t="shared" si="78"/>
        <v>0.147058823529412</v>
      </c>
      <c r="G467" s="119">
        <v>78</v>
      </c>
      <c r="H467" s="117"/>
      <c r="I467" s="117"/>
      <c r="J467" s="117"/>
      <c r="K467" s="117"/>
      <c r="L467" s="117"/>
      <c r="M467" s="117"/>
      <c r="N467" s="117"/>
      <c r="O467" s="117"/>
      <c r="P467" s="117"/>
    </row>
    <row r="468" s="95" customFormat="1" ht="15.75" customHeight="1" spans="1:16">
      <c r="A468" s="112">
        <v>2070206</v>
      </c>
      <c r="B468" s="113" t="s">
        <v>364</v>
      </c>
      <c r="C468" s="119"/>
      <c r="D468" s="119"/>
      <c r="E468" s="115">
        <f t="shared" si="77"/>
        <v>0</v>
      </c>
      <c r="F468" s="116" t="str">
        <f t="shared" si="78"/>
        <v/>
      </c>
      <c r="G468" s="119"/>
      <c r="H468" s="117"/>
      <c r="I468" s="117"/>
      <c r="J468" s="117"/>
      <c r="K468" s="117"/>
      <c r="L468" s="117"/>
      <c r="M468" s="117"/>
      <c r="N468" s="117"/>
      <c r="O468" s="117"/>
      <c r="P468" s="117"/>
    </row>
    <row r="469" s="95" customFormat="1" ht="15.75" customHeight="1" spans="1:16">
      <c r="A469" s="112">
        <v>2070299</v>
      </c>
      <c r="B469" s="113" t="s">
        <v>365</v>
      </c>
      <c r="C469" s="119"/>
      <c r="D469" s="119"/>
      <c r="E469" s="115">
        <f t="shared" si="77"/>
        <v>0</v>
      </c>
      <c r="F469" s="116" t="str">
        <f t="shared" si="78"/>
        <v/>
      </c>
      <c r="G469" s="119"/>
      <c r="H469" s="117"/>
      <c r="I469" s="117"/>
      <c r="J469" s="117"/>
      <c r="K469" s="117"/>
      <c r="L469" s="117"/>
      <c r="M469" s="117"/>
      <c r="N469" s="117"/>
      <c r="O469" s="117"/>
      <c r="P469" s="117"/>
    </row>
    <row r="470" s="95" customFormat="1" ht="15.75" customHeight="1" spans="1:16">
      <c r="A470" s="112">
        <v>20703</v>
      </c>
      <c r="B470" s="113" t="s">
        <v>366</v>
      </c>
      <c r="C470" s="114">
        <f t="shared" ref="C470:G470" si="80">SUM(C471,C472,C473,C474,C475,C476,C477,C478,C479,C480)</f>
        <v>7</v>
      </c>
      <c r="D470" s="114">
        <f t="shared" si="80"/>
        <v>0</v>
      </c>
      <c r="E470" s="115">
        <f t="shared" si="77"/>
        <v>-7</v>
      </c>
      <c r="F470" s="116">
        <f t="shared" si="78"/>
        <v>-1</v>
      </c>
      <c r="G470" s="114">
        <f t="shared" si="80"/>
        <v>0</v>
      </c>
      <c r="H470" s="117"/>
      <c r="I470" s="117"/>
      <c r="J470" s="117"/>
      <c r="K470" s="117"/>
      <c r="L470" s="117"/>
      <c r="M470" s="117"/>
      <c r="N470" s="117"/>
      <c r="O470" s="117"/>
      <c r="P470" s="117"/>
    </row>
    <row r="471" s="95" customFormat="1" ht="15.75" customHeight="1" spans="1:16">
      <c r="A471" s="112">
        <v>2070301</v>
      </c>
      <c r="B471" s="113" t="s">
        <v>58</v>
      </c>
      <c r="C471" s="118">
        <v>2</v>
      </c>
      <c r="D471" s="118"/>
      <c r="E471" s="115">
        <f t="shared" si="77"/>
        <v>-2</v>
      </c>
      <c r="F471" s="116">
        <f t="shared" si="78"/>
        <v>-1</v>
      </c>
      <c r="G471" s="118"/>
      <c r="H471" s="117"/>
      <c r="I471" s="117"/>
      <c r="J471" s="117"/>
      <c r="K471" s="117"/>
      <c r="L471" s="117"/>
      <c r="M471" s="117"/>
      <c r="N471" s="117"/>
      <c r="O471" s="117"/>
      <c r="P471" s="117"/>
    </row>
    <row r="472" s="95" customFormat="1" ht="15.75" customHeight="1" spans="1:16">
      <c r="A472" s="112">
        <v>2070302</v>
      </c>
      <c r="B472" s="113" t="s">
        <v>59</v>
      </c>
      <c r="C472" s="119"/>
      <c r="D472" s="119"/>
      <c r="E472" s="115">
        <f t="shared" si="77"/>
        <v>0</v>
      </c>
      <c r="F472" s="116" t="str">
        <f t="shared" si="78"/>
        <v/>
      </c>
      <c r="G472" s="119"/>
      <c r="H472" s="117"/>
      <c r="I472" s="117"/>
      <c r="J472" s="117"/>
      <c r="K472" s="117"/>
      <c r="L472" s="117"/>
      <c r="M472" s="117"/>
      <c r="N472" s="117"/>
      <c r="O472" s="117"/>
      <c r="P472" s="117"/>
    </row>
    <row r="473" s="95" customFormat="1" ht="15.75" customHeight="1" spans="1:16">
      <c r="A473" s="112">
        <v>2070303</v>
      </c>
      <c r="B473" s="113" t="s">
        <v>60</v>
      </c>
      <c r="C473" s="119"/>
      <c r="D473" s="119"/>
      <c r="E473" s="115">
        <f t="shared" si="77"/>
        <v>0</v>
      </c>
      <c r="F473" s="116" t="str">
        <f t="shared" si="78"/>
        <v/>
      </c>
      <c r="G473" s="119"/>
      <c r="H473" s="117"/>
      <c r="I473" s="117"/>
      <c r="J473" s="117"/>
      <c r="K473" s="117"/>
      <c r="L473" s="117"/>
      <c r="M473" s="117"/>
      <c r="N473" s="117"/>
      <c r="O473" s="117"/>
      <c r="P473" s="117"/>
    </row>
    <row r="474" s="95" customFormat="1" ht="15.75" customHeight="1" spans="1:16">
      <c r="A474" s="112">
        <v>2070304</v>
      </c>
      <c r="B474" s="113" t="s">
        <v>367</v>
      </c>
      <c r="C474" s="119"/>
      <c r="D474" s="119"/>
      <c r="E474" s="115">
        <f t="shared" si="77"/>
        <v>0</v>
      </c>
      <c r="F474" s="116" t="str">
        <f t="shared" si="78"/>
        <v/>
      </c>
      <c r="G474" s="119"/>
      <c r="H474" s="117"/>
      <c r="I474" s="117"/>
      <c r="J474" s="117"/>
      <c r="K474" s="117"/>
      <c r="L474" s="117"/>
      <c r="M474" s="117"/>
      <c r="N474" s="117"/>
      <c r="O474" s="117"/>
      <c r="P474" s="117"/>
    </row>
    <row r="475" s="95" customFormat="1" ht="15.75" customHeight="1" spans="1:16">
      <c r="A475" s="112">
        <v>2070305</v>
      </c>
      <c r="B475" s="113" t="s">
        <v>368</v>
      </c>
      <c r="C475" s="119"/>
      <c r="D475" s="119"/>
      <c r="E475" s="115">
        <f t="shared" si="77"/>
        <v>0</v>
      </c>
      <c r="F475" s="116" t="str">
        <f t="shared" si="78"/>
        <v/>
      </c>
      <c r="G475" s="119"/>
      <c r="H475" s="117"/>
      <c r="I475" s="117"/>
      <c r="J475" s="117"/>
      <c r="K475" s="117"/>
      <c r="L475" s="117"/>
      <c r="M475" s="117"/>
      <c r="N475" s="117"/>
      <c r="O475" s="117"/>
      <c r="P475" s="117"/>
    </row>
    <row r="476" s="95" customFormat="1" ht="15.75" customHeight="1" spans="1:16">
      <c r="A476" s="112">
        <v>2070306</v>
      </c>
      <c r="B476" s="113" t="s">
        <v>369</v>
      </c>
      <c r="C476" s="119"/>
      <c r="D476" s="119"/>
      <c r="E476" s="115">
        <f t="shared" si="77"/>
        <v>0</v>
      </c>
      <c r="F476" s="116" t="str">
        <f t="shared" si="78"/>
        <v/>
      </c>
      <c r="G476" s="119"/>
      <c r="H476" s="117"/>
      <c r="I476" s="117"/>
      <c r="J476" s="117"/>
      <c r="K476" s="117"/>
      <c r="L476" s="117"/>
      <c r="M476" s="117"/>
      <c r="N476" s="117"/>
      <c r="O476" s="117"/>
      <c r="P476" s="117"/>
    </row>
    <row r="477" s="95" customFormat="1" ht="15.75" customHeight="1" spans="1:16">
      <c r="A477" s="112">
        <v>2070307</v>
      </c>
      <c r="B477" s="113" t="s">
        <v>370</v>
      </c>
      <c r="C477" s="119"/>
      <c r="D477" s="119"/>
      <c r="E477" s="115">
        <f t="shared" si="77"/>
        <v>0</v>
      </c>
      <c r="F477" s="116" t="str">
        <f t="shared" si="78"/>
        <v/>
      </c>
      <c r="G477" s="119"/>
      <c r="H477" s="117"/>
      <c r="I477" s="117"/>
      <c r="J477" s="117"/>
      <c r="K477" s="117"/>
      <c r="L477" s="117"/>
      <c r="M477" s="117"/>
      <c r="N477" s="117"/>
      <c r="O477" s="117"/>
      <c r="P477" s="117"/>
    </row>
    <row r="478" s="95" customFormat="1" ht="15.75" customHeight="1" spans="1:16">
      <c r="A478" s="112">
        <v>2070308</v>
      </c>
      <c r="B478" s="113" t="s">
        <v>371</v>
      </c>
      <c r="C478" s="119"/>
      <c r="D478" s="119"/>
      <c r="E478" s="115">
        <f t="shared" si="77"/>
        <v>0</v>
      </c>
      <c r="F478" s="116" t="str">
        <f t="shared" si="78"/>
        <v/>
      </c>
      <c r="G478" s="119"/>
      <c r="H478" s="117"/>
      <c r="I478" s="117"/>
      <c r="J478" s="117"/>
      <c r="K478" s="117"/>
      <c r="L478" s="117"/>
      <c r="M478" s="117"/>
      <c r="N478" s="117"/>
      <c r="O478" s="117"/>
      <c r="P478" s="117"/>
    </row>
    <row r="479" s="95" customFormat="1" ht="15.75" customHeight="1" spans="1:16">
      <c r="A479" s="112">
        <v>2070309</v>
      </c>
      <c r="B479" s="113" t="s">
        <v>372</v>
      </c>
      <c r="C479" s="119"/>
      <c r="D479" s="119"/>
      <c r="E479" s="115">
        <f t="shared" si="77"/>
        <v>0</v>
      </c>
      <c r="F479" s="116" t="str">
        <f t="shared" si="78"/>
        <v/>
      </c>
      <c r="G479" s="119"/>
      <c r="H479" s="117"/>
      <c r="I479" s="117"/>
      <c r="J479" s="117"/>
      <c r="K479" s="117"/>
      <c r="L479" s="117"/>
      <c r="M479" s="117"/>
      <c r="N479" s="117"/>
      <c r="O479" s="117"/>
      <c r="P479" s="117"/>
    </row>
    <row r="480" s="95" customFormat="1" ht="15.75" customHeight="1" spans="1:16">
      <c r="A480" s="112">
        <v>2070399</v>
      </c>
      <c r="B480" s="113" t="s">
        <v>373</v>
      </c>
      <c r="C480" s="119">
        <v>5</v>
      </c>
      <c r="D480" s="119"/>
      <c r="E480" s="115">
        <f t="shared" si="77"/>
        <v>-5</v>
      </c>
      <c r="F480" s="116">
        <f t="shared" si="78"/>
        <v>-1</v>
      </c>
      <c r="G480" s="119"/>
      <c r="H480" s="117"/>
      <c r="I480" s="117"/>
      <c r="J480" s="117"/>
      <c r="K480" s="117"/>
      <c r="L480" s="117"/>
      <c r="M480" s="117"/>
      <c r="N480" s="117"/>
      <c r="O480" s="117"/>
      <c r="P480" s="117"/>
    </row>
    <row r="481" s="95" customFormat="1" ht="15.75" customHeight="1" spans="1:16">
      <c r="A481" s="112">
        <v>20706</v>
      </c>
      <c r="B481" s="113" t="s">
        <v>374</v>
      </c>
      <c r="C481" s="114">
        <f t="shared" ref="C481:G481" si="81">SUM(C482,C483,C484,C485,C486,C487,C488,C489)</f>
        <v>50</v>
      </c>
      <c r="D481" s="114">
        <f t="shared" si="81"/>
        <v>27</v>
      </c>
      <c r="E481" s="115">
        <f t="shared" si="77"/>
        <v>-23</v>
      </c>
      <c r="F481" s="116">
        <f t="shared" si="78"/>
        <v>-0.46</v>
      </c>
      <c r="G481" s="114">
        <f t="shared" si="81"/>
        <v>27</v>
      </c>
      <c r="H481" s="117"/>
      <c r="I481" s="117"/>
      <c r="J481" s="117"/>
      <c r="K481" s="117"/>
      <c r="L481" s="117"/>
      <c r="M481" s="117"/>
      <c r="N481" s="117"/>
      <c r="O481" s="117"/>
      <c r="P481" s="117"/>
    </row>
    <row r="482" s="95" customFormat="1" ht="15.75" customHeight="1" spans="1:16">
      <c r="A482" s="112">
        <v>2070601</v>
      </c>
      <c r="B482" s="113" t="s">
        <v>58</v>
      </c>
      <c r="C482" s="118">
        <v>3</v>
      </c>
      <c r="D482" s="118"/>
      <c r="E482" s="115">
        <f t="shared" si="77"/>
        <v>-3</v>
      </c>
      <c r="F482" s="116">
        <f t="shared" si="78"/>
        <v>-1</v>
      </c>
      <c r="G482" s="118"/>
      <c r="H482" s="117"/>
      <c r="I482" s="117"/>
      <c r="J482" s="117"/>
      <c r="K482" s="117"/>
      <c r="L482" s="117"/>
      <c r="M482" s="117"/>
      <c r="N482" s="117"/>
      <c r="O482" s="117"/>
      <c r="P482" s="117"/>
    </row>
    <row r="483" s="95" customFormat="1" ht="15.75" customHeight="1" spans="1:16">
      <c r="A483" s="112">
        <v>2070602</v>
      </c>
      <c r="B483" s="113" t="s">
        <v>59</v>
      </c>
      <c r="C483" s="119"/>
      <c r="D483" s="119"/>
      <c r="E483" s="115">
        <f t="shared" si="77"/>
        <v>0</v>
      </c>
      <c r="F483" s="116" t="str">
        <f t="shared" si="78"/>
        <v/>
      </c>
      <c r="G483" s="119"/>
      <c r="H483" s="117"/>
      <c r="I483" s="117"/>
      <c r="J483" s="117"/>
      <c r="K483" s="117"/>
      <c r="L483" s="117"/>
      <c r="M483" s="117"/>
      <c r="N483" s="117"/>
      <c r="O483" s="117"/>
      <c r="P483" s="117"/>
    </row>
    <row r="484" s="95" customFormat="1" ht="15.75" customHeight="1" spans="1:16">
      <c r="A484" s="112">
        <v>2070603</v>
      </c>
      <c r="B484" s="113" t="s">
        <v>60</v>
      </c>
      <c r="C484" s="119"/>
      <c r="D484" s="119"/>
      <c r="E484" s="115">
        <f t="shared" si="77"/>
        <v>0</v>
      </c>
      <c r="F484" s="116" t="str">
        <f t="shared" si="78"/>
        <v/>
      </c>
      <c r="G484" s="119"/>
      <c r="H484" s="117"/>
      <c r="I484" s="117"/>
      <c r="J484" s="117"/>
      <c r="K484" s="117"/>
      <c r="L484" s="117"/>
      <c r="M484" s="117"/>
      <c r="N484" s="117"/>
      <c r="O484" s="117"/>
      <c r="P484" s="117"/>
    </row>
    <row r="485" s="95" customFormat="1" ht="15.75" customHeight="1" spans="1:16">
      <c r="A485" s="112">
        <v>2070604</v>
      </c>
      <c r="B485" s="113" t="s">
        <v>375</v>
      </c>
      <c r="C485" s="119"/>
      <c r="D485" s="119"/>
      <c r="E485" s="115">
        <f t="shared" si="77"/>
        <v>0</v>
      </c>
      <c r="F485" s="116" t="str">
        <f t="shared" si="78"/>
        <v/>
      </c>
      <c r="G485" s="119"/>
      <c r="H485" s="117"/>
      <c r="I485" s="117"/>
      <c r="J485" s="117"/>
      <c r="K485" s="117"/>
      <c r="L485" s="117"/>
      <c r="M485" s="117"/>
      <c r="N485" s="117"/>
      <c r="O485" s="117"/>
      <c r="P485" s="117"/>
    </row>
    <row r="486" s="95" customFormat="1" ht="15.75" customHeight="1" spans="1:16">
      <c r="A486" s="112">
        <v>2070605</v>
      </c>
      <c r="B486" s="113" t="s">
        <v>376</v>
      </c>
      <c r="C486" s="119"/>
      <c r="D486" s="119"/>
      <c r="E486" s="115">
        <f t="shared" si="77"/>
        <v>0</v>
      </c>
      <c r="F486" s="116" t="str">
        <f t="shared" si="78"/>
        <v/>
      </c>
      <c r="G486" s="119"/>
      <c r="H486" s="117"/>
      <c r="I486" s="117"/>
      <c r="J486" s="117"/>
      <c r="K486" s="117"/>
      <c r="L486" s="117"/>
      <c r="M486" s="117"/>
      <c r="N486" s="117"/>
      <c r="O486" s="117"/>
      <c r="P486" s="117"/>
    </row>
    <row r="487" s="95" customFormat="1" ht="15.75" customHeight="1" spans="1:16">
      <c r="A487" s="112">
        <v>2070606</v>
      </c>
      <c r="B487" s="113" t="s">
        <v>377</v>
      </c>
      <c r="C487" s="119"/>
      <c r="D487" s="119"/>
      <c r="E487" s="115">
        <f t="shared" si="77"/>
        <v>0</v>
      </c>
      <c r="F487" s="116" t="str">
        <f t="shared" si="78"/>
        <v/>
      </c>
      <c r="G487" s="119"/>
      <c r="H487" s="117"/>
      <c r="I487" s="117"/>
      <c r="J487" s="117"/>
      <c r="K487" s="117"/>
      <c r="L487" s="117"/>
      <c r="M487" s="117"/>
      <c r="N487" s="117"/>
      <c r="O487" s="117"/>
      <c r="P487" s="117"/>
    </row>
    <row r="488" s="95" customFormat="1" ht="15.75" customHeight="1" spans="1:16">
      <c r="A488" s="112">
        <v>2070607</v>
      </c>
      <c r="B488" s="113" t="s">
        <v>378</v>
      </c>
      <c r="C488" s="119"/>
      <c r="D488" s="119"/>
      <c r="E488" s="115">
        <f t="shared" si="77"/>
        <v>0</v>
      </c>
      <c r="F488" s="116" t="str">
        <f t="shared" si="78"/>
        <v/>
      </c>
      <c r="G488" s="119"/>
      <c r="H488" s="117"/>
      <c r="I488" s="117"/>
      <c r="J488" s="117"/>
      <c r="K488" s="117"/>
      <c r="L488" s="117"/>
      <c r="M488" s="117"/>
      <c r="N488" s="117"/>
      <c r="O488" s="117"/>
      <c r="P488" s="117"/>
    </row>
    <row r="489" s="95" customFormat="1" ht="15.75" customHeight="1" spans="1:16">
      <c r="A489" s="112">
        <v>2070699</v>
      </c>
      <c r="B489" s="113" t="s">
        <v>379</v>
      </c>
      <c r="C489" s="119">
        <v>47</v>
      </c>
      <c r="D489" s="119">
        <v>27</v>
      </c>
      <c r="E489" s="115">
        <f t="shared" si="77"/>
        <v>-20</v>
      </c>
      <c r="F489" s="116">
        <f t="shared" si="78"/>
        <v>-0.425531914893617</v>
      </c>
      <c r="G489" s="119">
        <v>27</v>
      </c>
      <c r="H489" s="117"/>
      <c r="I489" s="117"/>
      <c r="J489" s="117"/>
      <c r="K489" s="117"/>
      <c r="L489" s="117"/>
      <c r="M489" s="117"/>
      <c r="N489" s="117"/>
      <c r="O489" s="117"/>
      <c r="P489" s="117"/>
    </row>
    <row r="490" s="95" customFormat="1" ht="15.75" customHeight="1" spans="1:16">
      <c r="A490" s="112">
        <v>20708</v>
      </c>
      <c r="B490" s="113" t="s">
        <v>380</v>
      </c>
      <c r="C490" s="114">
        <f t="shared" ref="C490:G490" si="82">SUM(C491,C492,C493,C494,C495,C496,C497)</f>
        <v>177</v>
      </c>
      <c r="D490" s="114">
        <f t="shared" si="82"/>
        <v>181</v>
      </c>
      <c r="E490" s="115">
        <f t="shared" si="77"/>
        <v>4</v>
      </c>
      <c r="F490" s="116">
        <f t="shared" si="78"/>
        <v>0.0225988700564972</v>
      </c>
      <c r="G490" s="114">
        <f t="shared" si="82"/>
        <v>181</v>
      </c>
      <c r="H490" s="117"/>
      <c r="I490" s="117"/>
      <c r="J490" s="117"/>
      <c r="K490" s="117"/>
      <c r="L490" s="117"/>
      <c r="M490" s="117"/>
      <c r="N490" s="117"/>
      <c r="O490" s="117"/>
      <c r="P490" s="117"/>
    </row>
    <row r="491" s="95" customFormat="1" ht="15.75" customHeight="1" spans="1:16">
      <c r="A491" s="112">
        <v>2070801</v>
      </c>
      <c r="B491" s="113" t="s">
        <v>58</v>
      </c>
      <c r="C491" s="118"/>
      <c r="D491" s="118"/>
      <c r="E491" s="115">
        <f t="shared" si="77"/>
        <v>0</v>
      </c>
      <c r="F491" s="116" t="str">
        <f t="shared" si="78"/>
        <v/>
      </c>
      <c r="G491" s="118"/>
      <c r="H491" s="117"/>
      <c r="I491" s="117"/>
      <c r="J491" s="117"/>
      <c r="K491" s="117"/>
      <c r="L491" s="117"/>
      <c r="M491" s="117"/>
      <c r="N491" s="117"/>
      <c r="O491" s="117"/>
      <c r="P491" s="117"/>
    </row>
    <row r="492" s="95" customFormat="1" ht="15.75" customHeight="1" spans="1:16">
      <c r="A492" s="112">
        <v>2070802</v>
      </c>
      <c r="B492" s="113" t="s">
        <v>59</v>
      </c>
      <c r="C492" s="119"/>
      <c r="D492" s="119"/>
      <c r="E492" s="115">
        <f t="shared" si="77"/>
        <v>0</v>
      </c>
      <c r="F492" s="116" t="str">
        <f t="shared" si="78"/>
        <v/>
      </c>
      <c r="G492" s="119"/>
      <c r="H492" s="117"/>
      <c r="I492" s="117"/>
      <c r="J492" s="117"/>
      <c r="K492" s="117"/>
      <c r="L492" s="117"/>
      <c r="M492" s="117"/>
      <c r="N492" s="117"/>
      <c r="O492" s="117"/>
      <c r="P492" s="117"/>
    </row>
    <row r="493" s="95" customFormat="1" ht="15.75" customHeight="1" spans="1:16">
      <c r="A493" s="112">
        <v>2070803</v>
      </c>
      <c r="B493" s="113" t="s">
        <v>60</v>
      </c>
      <c r="C493" s="119"/>
      <c r="D493" s="119"/>
      <c r="E493" s="115">
        <f t="shared" si="77"/>
        <v>0</v>
      </c>
      <c r="F493" s="116" t="str">
        <f t="shared" si="78"/>
        <v/>
      </c>
      <c r="G493" s="119"/>
      <c r="H493" s="117"/>
      <c r="I493" s="117"/>
      <c r="J493" s="117"/>
      <c r="K493" s="117"/>
      <c r="L493" s="117"/>
      <c r="M493" s="117"/>
      <c r="N493" s="117"/>
      <c r="O493" s="117"/>
      <c r="P493" s="117"/>
    </row>
    <row r="494" s="95" customFormat="1" ht="15.75" customHeight="1" spans="1:16">
      <c r="A494" s="112">
        <v>2070806</v>
      </c>
      <c r="B494" s="113" t="s">
        <v>381</v>
      </c>
      <c r="C494" s="119"/>
      <c r="D494" s="119"/>
      <c r="E494" s="115">
        <f t="shared" si="77"/>
        <v>0</v>
      </c>
      <c r="F494" s="116" t="str">
        <f t="shared" si="78"/>
        <v/>
      </c>
      <c r="G494" s="119"/>
      <c r="H494" s="117"/>
      <c r="I494" s="117"/>
      <c r="J494" s="117"/>
      <c r="K494" s="117"/>
      <c r="L494" s="117"/>
      <c r="M494" s="117"/>
      <c r="N494" s="117"/>
      <c r="O494" s="117"/>
      <c r="P494" s="117"/>
    </row>
    <row r="495" s="95" customFormat="1" ht="15.75" customHeight="1" spans="1:16">
      <c r="A495" s="112">
        <v>2070807</v>
      </c>
      <c r="B495" s="113" t="s">
        <v>382</v>
      </c>
      <c r="C495" s="119"/>
      <c r="D495" s="119"/>
      <c r="E495" s="115">
        <f t="shared" si="77"/>
        <v>0</v>
      </c>
      <c r="F495" s="116" t="str">
        <f t="shared" si="78"/>
        <v/>
      </c>
      <c r="G495" s="119"/>
      <c r="H495" s="117"/>
      <c r="I495" s="117"/>
      <c r="J495" s="117"/>
      <c r="K495" s="117"/>
      <c r="L495" s="117"/>
      <c r="M495" s="117"/>
      <c r="N495" s="117"/>
      <c r="O495" s="117"/>
      <c r="P495" s="117"/>
    </row>
    <row r="496" s="95" customFormat="1" ht="15.75" customHeight="1" spans="1:16">
      <c r="A496" s="112">
        <v>2070808</v>
      </c>
      <c r="B496" s="113" t="s">
        <v>383</v>
      </c>
      <c r="C496" s="119">
        <v>177</v>
      </c>
      <c r="D496" s="119">
        <v>181</v>
      </c>
      <c r="E496" s="115">
        <f t="shared" si="77"/>
        <v>4</v>
      </c>
      <c r="F496" s="116">
        <f t="shared" si="78"/>
        <v>0.0225988700564972</v>
      </c>
      <c r="G496" s="119">
        <v>181</v>
      </c>
      <c r="H496" s="117"/>
      <c r="I496" s="117"/>
      <c r="J496" s="117"/>
      <c r="K496" s="117"/>
      <c r="L496" s="117"/>
      <c r="M496" s="117"/>
      <c r="N496" s="117"/>
      <c r="O496" s="117"/>
      <c r="P496" s="117"/>
    </row>
    <row r="497" s="95" customFormat="1" ht="15.75" customHeight="1" spans="1:16">
      <c r="A497" s="112">
        <v>2070899</v>
      </c>
      <c r="B497" s="113" t="s">
        <v>384</v>
      </c>
      <c r="C497" s="119"/>
      <c r="D497" s="119"/>
      <c r="E497" s="115">
        <f t="shared" si="77"/>
        <v>0</v>
      </c>
      <c r="F497" s="116" t="str">
        <f t="shared" si="78"/>
        <v/>
      </c>
      <c r="G497" s="119"/>
      <c r="H497" s="117"/>
      <c r="I497" s="117"/>
      <c r="J497" s="117"/>
      <c r="K497" s="117"/>
      <c r="L497" s="117"/>
      <c r="M497" s="117"/>
      <c r="N497" s="117"/>
      <c r="O497" s="117"/>
      <c r="P497" s="117"/>
    </row>
    <row r="498" s="95" customFormat="1" ht="15.75" customHeight="1" spans="1:16">
      <c r="A498" s="112">
        <v>20799</v>
      </c>
      <c r="B498" s="113" t="s">
        <v>385</v>
      </c>
      <c r="C498" s="114">
        <f t="shared" ref="C498:G498" si="83">SUM(C499,C500,C501)</f>
        <v>7</v>
      </c>
      <c r="D498" s="114">
        <f t="shared" si="83"/>
        <v>4</v>
      </c>
      <c r="E498" s="115">
        <f t="shared" si="77"/>
        <v>-3</v>
      </c>
      <c r="F498" s="116">
        <f t="shared" si="78"/>
        <v>-0.428571428571429</v>
      </c>
      <c r="G498" s="114">
        <f t="shared" si="83"/>
        <v>4</v>
      </c>
      <c r="H498" s="117"/>
      <c r="I498" s="117"/>
      <c r="J498" s="117"/>
      <c r="K498" s="117"/>
      <c r="L498" s="117"/>
      <c r="M498" s="117"/>
      <c r="N498" s="117"/>
      <c r="O498" s="117"/>
      <c r="P498" s="117"/>
    </row>
    <row r="499" s="95" customFormat="1" ht="15.75" customHeight="1" spans="1:16">
      <c r="A499" s="112">
        <v>2079902</v>
      </c>
      <c r="B499" s="113" t="s">
        <v>386</v>
      </c>
      <c r="C499" s="118">
        <v>2</v>
      </c>
      <c r="D499" s="118"/>
      <c r="E499" s="115">
        <f t="shared" si="77"/>
        <v>-2</v>
      </c>
      <c r="F499" s="116">
        <f t="shared" si="78"/>
        <v>-1</v>
      </c>
      <c r="G499" s="118"/>
      <c r="H499" s="117"/>
      <c r="I499" s="117"/>
      <c r="J499" s="117"/>
      <c r="K499" s="117"/>
      <c r="L499" s="117"/>
      <c r="M499" s="117"/>
      <c r="N499" s="117"/>
      <c r="O499" s="117"/>
      <c r="P499" s="117"/>
    </row>
    <row r="500" s="95" customFormat="1" ht="15.75" customHeight="1" spans="1:16">
      <c r="A500" s="112">
        <v>2079903</v>
      </c>
      <c r="B500" s="113" t="s">
        <v>387</v>
      </c>
      <c r="C500" s="118"/>
      <c r="D500" s="118"/>
      <c r="E500" s="115">
        <f t="shared" si="77"/>
        <v>0</v>
      </c>
      <c r="F500" s="116" t="str">
        <f t="shared" si="78"/>
        <v/>
      </c>
      <c r="G500" s="118"/>
      <c r="H500" s="117"/>
      <c r="I500" s="117"/>
      <c r="J500" s="117"/>
      <c r="K500" s="117"/>
      <c r="L500" s="117"/>
      <c r="M500" s="117"/>
      <c r="N500" s="117"/>
      <c r="O500" s="117"/>
      <c r="P500" s="117"/>
    </row>
    <row r="501" s="95" customFormat="1" ht="15.75" customHeight="1" spans="1:16">
      <c r="A501" s="112">
        <v>2079999</v>
      </c>
      <c r="B501" s="113" t="s">
        <v>388</v>
      </c>
      <c r="C501" s="118">
        <v>5</v>
      </c>
      <c r="D501" s="118">
        <v>4</v>
      </c>
      <c r="E501" s="115">
        <f t="shared" si="77"/>
        <v>-1</v>
      </c>
      <c r="F501" s="116">
        <f t="shared" si="78"/>
        <v>-0.2</v>
      </c>
      <c r="G501" s="118">
        <v>4</v>
      </c>
      <c r="H501" s="117"/>
      <c r="I501" s="117"/>
      <c r="J501" s="117"/>
      <c r="K501" s="117"/>
      <c r="L501" s="117"/>
      <c r="M501" s="117"/>
      <c r="N501" s="117"/>
      <c r="O501" s="117"/>
      <c r="P501" s="117"/>
    </row>
    <row r="502" s="95" customFormat="1" ht="15.75" customHeight="1" spans="1:16">
      <c r="A502" s="112">
        <v>208</v>
      </c>
      <c r="B502" s="113" t="s">
        <v>389</v>
      </c>
      <c r="C502" s="114">
        <f t="shared" ref="C502:G502" si="84">SUM(C503,C522,C530,C532,C541,C545,C555,C564,C571,C579,C588,C593,C596,C599,C602,C605,C608,C612,C616,C624,C627)</f>
        <v>66264</v>
      </c>
      <c r="D502" s="114">
        <f t="shared" si="84"/>
        <v>64674</v>
      </c>
      <c r="E502" s="115">
        <f t="shared" si="77"/>
        <v>-1590</v>
      </c>
      <c r="F502" s="116">
        <f t="shared" si="78"/>
        <v>-0.0239949293734154</v>
      </c>
      <c r="G502" s="114">
        <f t="shared" si="84"/>
        <v>64674</v>
      </c>
      <c r="H502" s="117"/>
      <c r="I502" s="117"/>
      <c r="J502" s="117"/>
      <c r="K502" s="117"/>
      <c r="L502" s="117"/>
      <c r="M502" s="117"/>
      <c r="N502" s="117"/>
      <c r="O502" s="117"/>
      <c r="P502" s="117"/>
    </row>
    <row r="503" s="95" customFormat="1" ht="15.75" customHeight="1" spans="1:16">
      <c r="A503" s="112">
        <v>20801</v>
      </c>
      <c r="B503" s="113" t="s">
        <v>390</v>
      </c>
      <c r="C503" s="114">
        <f t="shared" ref="C503:G503" si="85">SUM(C504,C505,C506,C507,C508,C509,C510,C511,C512,C513,C514,C515,C516,C517,C518,C519,C520,C521)</f>
        <v>2544</v>
      </c>
      <c r="D503" s="114">
        <f t="shared" si="85"/>
        <v>2783</v>
      </c>
      <c r="E503" s="115">
        <f t="shared" si="77"/>
        <v>239</v>
      </c>
      <c r="F503" s="116">
        <f t="shared" si="78"/>
        <v>0.0939465408805032</v>
      </c>
      <c r="G503" s="114">
        <f t="shared" si="85"/>
        <v>2783</v>
      </c>
      <c r="H503" s="117"/>
      <c r="I503" s="117"/>
      <c r="J503" s="117"/>
      <c r="K503" s="117"/>
      <c r="L503" s="117"/>
      <c r="M503" s="117"/>
      <c r="N503" s="117"/>
      <c r="O503" s="117"/>
      <c r="P503" s="117"/>
    </row>
    <row r="504" s="95" customFormat="1" ht="15.75" customHeight="1" spans="1:16">
      <c r="A504" s="112">
        <v>2080101</v>
      </c>
      <c r="B504" s="113" t="s">
        <v>58</v>
      </c>
      <c r="C504" s="118">
        <v>133</v>
      </c>
      <c r="D504" s="118">
        <v>140</v>
      </c>
      <c r="E504" s="115">
        <f t="shared" si="77"/>
        <v>7</v>
      </c>
      <c r="F504" s="116">
        <f t="shared" si="78"/>
        <v>0.0526315789473684</v>
      </c>
      <c r="G504" s="118">
        <v>140</v>
      </c>
      <c r="H504" s="117"/>
      <c r="I504" s="117"/>
      <c r="J504" s="117"/>
      <c r="K504" s="117"/>
      <c r="L504" s="117"/>
      <c r="M504" s="117"/>
      <c r="N504" s="117"/>
      <c r="O504" s="117"/>
      <c r="P504" s="117"/>
    </row>
    <row r="505" s="95" customFormat="1" ht="15.75" customHeight="1" spans="1:16">
      <c r="A505" s="112">
        <v>2080102</v>
      </c>
      <c r="B505" s="113" t="s">
        <v>59</v>
      </c>
      <c r="C505" s="119"/>
      <c r="D505" s="119"/>
      <c r="E505" s="115">
        <f t="shared" si="77"/>
        <v>0</v>
      </c>
      <c r="F505" s="116" t="str">
        <f t="shared" si="78"/>
        <v/>
      </c>
      <c r="G505" s="119"/>
      <c r="H505" s="117"/>
      <c r="I505" s="117"/>
      <c r="J505" s="117"/>
      <c r="K505" s="117"/>
      <c r="L505" s="117"/>
      <c r="M505" s="117"/>
      <c r="N505" s="117"/>
      <c r="O505" s="117"/>
      <c r="P505" s="117"/>
    </row>
    <row r="506" s="95" customFormat="1" ht="15.75" customHeight="1" spans="1:16">
      <c r="A506" s="112">
        <v>2080103</v>
      </c>
      <c r="B506" s="113" t="s">
        <v>60</v>
      </c>
      <c r="C506" s="119"/>
      <c r="D506" s="119"/>
      <c r="E506" s="115">
        <f t="shared" si="77"/>
        <v>0</v>
      </c>
      <c r="F506" s="116" t="str">
        <f t="shared" si="78"/>
        <v/>
      </c>
      <c r="G506" s="119"/>
      <c r="H506" s="117"/>
      <c r="I506" s="117"/>
      <c r="J506" s="117"/>
      <c r="K506" s="117"/>
      <c r="L506" s="117"/>
      <c r="M506" s="117"/>
      <c r="N506" s="117"/>
      <c r="O506" s="117"/>
      <c r="P506" s="117"/>
    </row>
    <row r="507" s="95" customFormat="1" ht="15.75" customHeight="1" spans="1:16">
      <c r="A507" s="112">
        <v>2080104</v>
      </c>
      <c r="B507" s="113" t="s">
        <v>391</v>
      </c>
      <c r="C507" s="119"/>
      <c r="D507" s="119"/>
      <c r="E507" s="115">
        <f t="shared" si="77"/>
        <v>0</v>
      </c>
      <c r="F507" s="116" t="str">
        <f t="shared" si="78"/>
        <v/>
      </c>
      <c r="G507" s="119"/>
      <c r="H507" s="117"/>
      <c r="I507" s="117"/>
      <c r="J507" s="117"/>
      <c r="K507" s="117"/>
      <c r="L507" s="117"/>
      <c r="M507" s="117"/>
      <c r="N507" s="117"/>
      <c r="O507" s="117"/>
      <c r="P507" s="117"/>
    </row>
    <row r="508" s="95" customFormat="1" ht="15.75" customHeight="1" spans="1:16">
      <c r="A508" s="112">
        <v>2080105</v>
      </c>
      <c r="B508" s="113" t="s">
        <v>392</v>
      </c>
      <c r="C508" s="119">
        <v>51</v>
      </c>
      <c r="D508" s="119">
        <v>54</v>
      </c>
      <c r="E508" s="115">
        <f t="shared" si="77"/>
        <v>3</v>
      </c>
      <c r="F508" s="116">
        <f t="shared" si="78"/>
        <v>0.0588235294117647</v>
      </c>
      <c r="G508" s="119">
        <v>54</v>
      </c>
      <c r="H508" s="117"/>
      <c r="I508" s="117"/>
      <c r="J508" s="117"/>
      <c r="K508" s="117"/>
      <c r="L508" s="117"/>
      <c r="M508" s="117"/>
      <c r="N508" s="117"/>
      <c r="O508" s="117"/>
      <c r="P508" s="117"/>
    </row>
    <row r="509" s="95" customFormat="1" ht="15.75" customHeight="1" spans="1:16">
      <c r="A509" s="112">
        <v>2080106</v>
      </c>
      <c r="B509" s="113" t="s">
        <v>393</v>
      </c>
      <c r="C509" s="119">
        <v>308</v>
      </c>
      <c r="D509" s="119">
        <v>316</v>
      </c>
      <c r="E509" s="115">
        <f t="shared" si="77"/>
        <v>8</v>
      </c>
      <c r="F509" s="116">
        <f t="shared" si="78"/>
        <v>0.025974025974026</v>
      </c>
      <c r="G509" s="119">
        <v>316</v>
      </c>
      <c r="H509" s="117"/>
      <c r="I509" s="117"/>
      <c r="J509" s="117"/>
      <c r="K509" s="117"/>
      <c r="L509" s="117"/>
      <c r="M509" s="117"/>
      <c r="N509" s="117"/>
      <c r="O509" s="117"/>
      <c r="P509" s="117"/>
    </row>
    <row r="510" s="95" customFormat="1" ht="15.75" customHeight="1" spans="1:16">
      <c r="A510" s="112">
        <v>2080107</v>
      </c>
      <c r="B510" s="113" t="s">
        <v>394</v>
      </c>
      <c r="C510" s="119"/>
      <c r="D510" s="119"/>
      <c r="E510" s="115">
        <f t="shared" si="77"/>
        <v>0</v>
      </c>
      <c r="F510" s="116" t="str">
        <f t="shared" si="78"/>
        <v/>
      </c>
      <c r="G510" s="119"/>
      <c r="H510" s="117"/>
      <c r="I510" s="117"/>
      <c r="J510" s="117"/>
      <c r="K510" s="117"/>
      <c r="L510" s="117"/>
      <c r="M510" s="117"/>
      <c r="N510" s="117"/>
      <c r="O510" s="117"/>
      <c r="P510" s="117"/>
    </row>
    <row r="511" s="95" customFormat="1" ht="15.75" customHeight="1" spans="1:16">
      <c r="A511" s="112">
        <v>2080108</v>
      </c>
      <c r="B511" s="113" t="s">
        <v>99</v>
      </c>
      <c r="C511" s="119"/>
      <c r="D511" s="119"/>
      <c r="E511" s="115">
        <f t="shared" si="77"/>
        <v>0</v>
      </c>
      <c r="F511" s="116" t="str">
        <f t="shared" si="78"/>
        <v/>
      </c>
      <c r="G511" s="119"/>
      <c r="H511" s="117"/>
      <c r="I511" s="117"/>
      <c r="J511" s="117"/>
      <c r="K511" s="117"/>
      <c r="L511" s="117"/>
      <c r="M511" s="117"/>
      <c r="N511" s="117"/>
      <c r="O511" s="117"/>
      <c r="P511" s="117"/>
    </row>
    <row r="512" s="95" customFormat="1" ht="15.75" customHeight="1" spans="1:16">
      <c r="A512" s="112">
        <v>2080109</v>
      </c>
      <c r="B512" s="113" t="s">
        <v>395</v>
      </c>
      <c r="C512" s="119">
        <v>46</v>
      </c>
      <c r="D512" s="119">
        <v>46</v>
      </c>
      <c r="E512" s="115">
        <f t="shared" si="77"/>
        <v>0</v>
      </c>
      <c r="F512" s="116">
        <f t="shared" si="78"/>
        <v>0</v>
      </c>
      <c r="G512" s="119">
        <v>46</v>
      </c>
      <c r="H512" s="117"/>
      <c r="I512" s="117"/>
      <c r="J512" s="117"/>
      <c r="K512" s="117"/>
      <c r="L512" s="117"/>
      <c r="M512" s="117"/>
      <c r="N512" s="117"/>
      <c r="O512" s="117"/>
      <c r="P512" s="117"/>
    </row>
    <row r="513" s="95" customFormat="1" ht="15.75" customHeight="1" spans="1:16">
      <c r="A513" s="112">
        <v>2080110</v>
      </c>
      <c r="B513" s="113" t="s">
        <v>396</v>
      </c>
      <c r="C513" s="119"/>
      <c r="D513" s="119"/>
      <c r="E513" s="115">
        <f t="shared" si="77"/>
        <v>0</v>
      </c>
      <c r="F513" s="116" t="str">
        <f t="shared" si="78"/>
        <v/>
      </c>
      <c r="G513" s="119"/>
      <c r="H513" s="117"/>
      <c r="I513" s="117"/>
      <c r="J513" s="117"/>
      <c r="K513" s="117"/>
      <c r="L513" s="117"/>
      <c r="M513" s="117"/>
      <c r="N513" s="117"/>
      <c r="O513" s="117"/>
      <c r="P513" s="117"/>
    </row>
    <row r="514" s="95" customFormat="1" ht="15.75" customHeight="1" spans="1:16">
      <c r="A514" s="112">
        <v>2080111</v>
      </c>
      <c r="B514" s="113" t="s">
        <v>397</v>
      </c>
      <c r="C514" s="119">
        <v>6</v>
      </c>
      <c r="D514" s="119"/>
      <c r="E514" s="115">
        <f t="shared" si="77"/>
        <v>-6</v>
      </c>
      <c r="F514" s="116">
        <f t="shared" si="78"/>
        <v>-1</v>
      </c>
      <c r="G514" s="119"/>
      <c r="H514" s="117"/>
      <c r="I514" s="117"/>
      <c r="J514" s="117"/>
      <c r="K514" s="117"/>
      <c r="L514" s="117"/>
      <c r="M514" s="117"/>
      <c r="N514" s="117"/>
      <c r="O514" s="117"/>
      <c r="P514" s="117"/>
    </row>
    <row r="515" s="95" customFormat="1" ht="15.75" customHeight="1" spans="1:16">
      <c r="A515" s="112">
        <v>2080112</v>
      </c>
      <c r="B515" s="113" t="s">
        <v>398</v>
      </c>
      <c r="C515" s="119"/>
      <c r="D515" s="119"/>
      <c r="E515" s="115">
        <f t="shared" si="77"/>
        <v>0</v>
      </c>
      <c r="F515" s="116" t="str">
        <f t="shared" si="78"/>
        <v/>
      </c>
      <c r="G515" s="119"/>
      <c r="H515" s="117"/>
      <c r="I515" s="117"/>
      <c r="J515" s="117"/>
      <c r="K515" s="117"/>
      <c r="L515" s="117"/>
      <c r="M515" s="117"/>
      <c r="N515" s="117"/>
      <c r="O515" s="117"/>
      <c r="P515" s="117"/>
    </row>
    <row r="516" s="95" customFormat="1" ht="15.75" customHeight="1" spans="1:16">
      <c r="A516" s="112">
        <v>2080113</v>
      </c>
      <c r="B516" s="113" t="s">
        <v>399</v>
      </c>
      <c r="C516" s="119"/>
      <c r="D516" s="119"/>
      <c r="E516" s="115">
        <f t="shared" si="77"/>
        <v>0</v>
      </c>
      <c r="F516" s="116" t="str">
        <f t="shared" si="78"/>
        <v/>
      </c>
      <c r="G516" s="119"/>
      <c r="H516" s="117"/>
      <c r="I516" s="117"/>
      <c r="J516" s="117"/>
      <c r="K516" s="117"/>
      <c r="L516" s="117"/>
      <c r="M516" s="117"/>
      <c r="N516" s="117"/>
      <c r="O516" s="117"/>
      <c r="P516" s="117"/>
    </row>
    <row r="517" s="95" customFormat="1" ht="15.75" customHeight="1" spans="1:16">
      <c r="A517" s="112">
        <v>2080114</v>
      </c>
      <c r="B517" s="113" t="s">
        <v>400</v>
      </c>
      <c r="C517" s="119"/>
      <c r="D517" s="119"/>
      <c r="E517" s="115">
        <f t="shared" ref="E517:E580" si="86">D517-C517</f>
        <v>0</v>
      </c>
      <c r="F517" s="116" t="str">
        <f t="shared" ref="F517:F580" si="87">IFERROR(E517/C517,"")</f>
        <v/>
      </c>
      <c r="G517" s="119"/>
      <c r="H517" s="117"/>
      <c r="I517" s="117"/>
      <c r="J517" s="117"/>
      <c r="K517" s="117"/>
      <c r="L517" s="117"/>
      <c r="M517" s="117"/>
      <c r="N517" s="117"/>
      <c r="O517" s="117"/>
      <c r="P517" s="117"/>
    </row>
    <row r="518" s="95" customFormat="1" ht="15.75" customHeight="1" spans="1:16">
      <c r="A518" s="112">
        <v>2080115</v>
      </c>
      <c r="B518" s="113" t="s">
        <v>401</v>
      </c>
      <c r="C518" s="119"/>
      <c r="D518" s="119"/>
      <c r="E518" s="115">
        <f t="shared" si="86"/>
        <v>0</v>
      </c>
      <c r="F518" s="116" t="str">
        <f t="shared" si="87"/>
        <v/>
      </c>
      <c r="G518" s="119"/>
      <c r="H518" s="117"/>
      <c r="I518" s="117"/>
      <c r="J518" s="117"/>
      <c r="K518" s="117"/>
      <c r="L518" s="117"/>
      <c r="M518" s="117"/>
      <c r="N518" s="117"/>
      <c r="O518" s="117"/>
      <c r="P518" s="117"/>
    </row>
    <row r="519" s="95" customFormat="1" ht="15.75" customHeight="1" spans="1:16">
      <c r="A519" s="112">
        <v>2080116</v>
      </c>
      <c r="B519" s="113" t="s">
        <v>402</v>
      </c>
      <c r="C519" s="119">
        <v>31</v>
      </c>
      <c r="D519" s="119">
        <v>7</v>
      </c>
      <c r="E519" s="115">
        <f t="shared" si="86"/>
        <v>-24</v>
      </c>
      <c r="F519" s="116">
        <f t="shared" si="87"/>
        <v>-0.774193548387097</v>
      </c>
      <c r="G519" s="119">
        <v>7</v>
      </c>
      <c r="H519" s="117"/>
      <c r="I519" s="117"/>
      <c r="J519" s="117"/>
      <c r="K519" s="117"/>
      <c r="L519" s="117"/>
      <c r="M519" s="117"/>
      <c r="N519" s="117"/>
      <c r="O519" s="117"/>
      <c r="P519" s="117"/>
    </row>
    <row r="520" s="95" customFormat="1" ht="15.75" customHeight="1" spans="1:16">
      <c r="A520" s="112">
        <v>2080150</v>
      </c>
      <c r="B520" s="113" t="s">
        <v>67</v>
      </c>
      <c r="C520" s="119"/>
      <c r="D520" s="119"/>
      <c r="E520" s="115">
        <f t="shared" si="86"/>
        <v>0</v>
      </c>
      <c r="F520" s="116" t="str">
        <f t="shared" si="87"/>
        <v/>
      </c>
      <c r="G520" s="119"/>
      <c r="H520" s="117"/>
      <c r="I520" s="117"/>
      <c r="J520" s="117"/>
      <c r="K520" s="117"/>
      <c r="L520" s="117"/>
      <c r="M520" s="117"/>
      <c r="N520" s="117"/>
      <c r="O520" s="117"/>
      <c r="P520" s="117"/>
    </row>
    <row r="521" s="95" customFormat="1" ht="15.75" customHeight="1" spans="1:16">
      <c r="A521" s="112">
        <v>2080199</v>
      </c>
      <c r="B521" s="113" t="s">
        <v>403</v>
      </c>
      <c r="C521" s="119">
        <v>1969</v>
      </c>
      <c r="D521" s="119">
        <v>2220</v>
      </c>
      <c r="E521" s="115">
        <f t="shared" si="86"/>
        <v>251</v>
      </c>
      <c r="F521" s="116">
        <f t="shared" si="87"/>
        <v>0.127475876079228</v>
      </c>
      <c r="G521" s="119">
        <v>2220</v>
      </c>
      <c r="H521" s="117"/>
      <c r="I521" s="117"/>
      <c r="J521" s="117"/>
      <c r="K521" s="117"/>
      <c r="L521" s="117"/>
      <c r="M521" s="117"/>
      <c r="N521" s="117"/>
      <c r="O521" s="117"/>
      <c r="P521" s="117"/>
    </row>
    <row r="522" s="95" customFormat="1" ht="15.75" customHeight="1" spans="1:16">
      <c r="A522" s="112">
        <v>20802</v>
      </c>
      <c r="B522" s="113" t="s">
        <v>404</v>
      </c>
      <c r="C522" s="114">
        <f t="shared" ref="C522:G522" si="88">SUM(C523,C524,C525,C526,C527,C528,C529)</f>
        <v>136</v>
      </c>
      <c r="D522" s="114">
        <f t="shared" si="88"/>
        <v>140</v>
      </c>
      <c r="E522" s="115">
        <f t="shared" si="86"/>
        <v>4</v>
      </c>
      <c r="F522" s="116">
        <f t="shared" si="87"/>
        <v>0.0294117647058824</v>
      </c>
      <c r="G522" s="114">
        <f t="shared" si="88"/>
        <v>140</v>
      </c>
      <c r="H522" s="117"/>
      <c r="I522" s="117"/>
      <c r="J522" s="117"/>
      <c r="K522" s="117"/>
      <c r="L522" s="117"/>
      <c r="M522" s="117"/>
      <c r="N522" s="117"/>
      <c r="O522" s="117"/>
      <c r="P522" s="117"/>
    </row>
    <row r="523" s="95" customFormat="1" ht="15.75" customHeight="1" spans="1:16">
      <c r="A523" s="112">
        <v>2080201</v>
      </c>
      <c r="B523" s="113" t="s">
        <v>58</v>
      </c>
      <c r="C523" s="118">
        <v>93</v>
      </c>
      <c r="D523" s="118">
        <v>106</v>
      </c>
      <c r="E523" s="115">
        <f t="shared" si="86"/>
        <v>13</v>
      </c>
      <c r="F523" s="116">
        <f t="shared" si="87"/>
        <v>0.139784946236559</v>
      </c>
      <c r="G523" s="118">
        <v>106</v>
      </c>
      <c r="H523" s="117"/>
      <c r="I523" s="117"/>
      <c r="J523" s="117"/>
      <c r="K523" s="117"/>
      <c r="L523" s="117"/>
      <c r="M523" s="117"/>
      <c r="N523" s="117"/>
      <c r="O523" s="117"/>
      <c r="P523" s="117"/>
    </row>
    <row r="524" s="95" customFormat="1" ht="15.75" customHeight="1" spans="1:16">
      <c r="A524" s="112">
        <v>2080202</v>
      </c>
      <c r="B524" s="113" t="s">
        <v>59</v>
      </c>
      <c r="C524" s="119"/>
      <c r="D524" s="119"/>
      <c r="E524" s="115">
        <f t="shared" si="86"/>
        <v>0</v>
      </c>
      <c r="F524" s="116" t="str">
        <f t="shared" si="87"/>
        <v/>
      </c>
      <c r="G524" s="119"/>
      <c r="H524" s="117"/>
      <c r="I524" s="117"/>
      <c r="J524" s="117"/>
      <c r="K524" s="117"/>
      <c r="L524" s="117"/>
      <c r="M524" s="117"/>
      <c r="N524" s="117"/>
      <c r="O524" s="117"/>
      <c r="P524" s="117"/>
    </row>
    <row r="525" s="95" customFormat="1" ht="15.75" customHeight="1" spans="1:16">
      <c r="A525" s="112">
        <v>2080203</v>
      </c>
      <c r="B525" s="113" t="s">
        <v>60</v>
      </c>
      <c r="C525" s="119"/>
      <c r="D525" s="119"/>
      <c r="E525" s="115">
        <f t="shared" si="86"/>
        <v>0</v>
      </c>
      <c r="F525" s="116" t="str">
        <f t="shared" si="87"/>
        <v/>
      </c>
      <c r="G525" s="119"/>
      <c r="H525" s="117"/>
      <c r="I525" s="117"/>
      <c r="J525" s="117"/>
      <c r="K525" s="117"/>
      <c r="L525" s="117"/>
      <c r="M525" s="117"/>
      <c r="N525" s="117"/>
      <c r="O525" s="117"/>
      <c r="P525" s="117"/>
    </row>
    <row r="526" s="95" customFormat="1" ht="15.75" customHeight="1" spans="1:16">
      <c r="A526" s="112">
        <v>2080206</v>
      </c>
      <c r="B526" s="113" t="s">
        <v>405</v>
      </c>
      <c r="C526" s="119">
        <v>10</v>
      </c>
      <c r="D526" s="119"/>
      <c r="E526" s="115">
        <f t="shared" si="86"/>
        <v>-10</v>
      </c>
      <c r="F526" s="116">
        <f t="shared" si="87"/>
        <v>-1</v>
      </c>
      <c r="G526" s="119"/>
      <c r="H526" s="117"/>
      <c r="I526" s="117"/>
      <c r="J526" s="117"/>
      <c r="K526" s="117"/>
      <c r="L526" s="117"/>
      <c r="M526" s="117"/>
      <c r="N526" s="117"/>
      <c r="O526" s="117"/>
      <c r="P526" s="117"/>
    </row>
    <row r="527" s="95" customFormat="1" ht="15.75" customHeight="1" spans="1:16">
      <c r="A527" s="112">
        <v>2080207</v>
      </c>
      <c r="B527" s="113" t="s">
        <v>406</v>
      </c>
      <c r="C527" s="119">
        <v>17</v>
      </c>
      <c r="D527" s="119">
        <v>17</v>
      </c>
      <c r="E527" s="115">
        <f t="shared" si="86"/>
        <v>0</v>
      </c>
      <c r="F527" s="116">
        <f t="shared" si="87"/>
        <v>0</v>
      </c>
      <c r="G527" s="119">
        <v>17</v>
      </c>
      <c r="H527" s="117"/>
      <c r="I527" s="117"/>
      <c r="J527" s="117"/>
      <c r="K527" s="117"/>
      <c r="L527" s="117"/>
      <c r="M527" s="117"/>
      <c r="N527" s="117"/>
      <c r="O527" s="117"/>
      <c r="P527" s="117"/>
    </row>
    <row r="528" s="95" customFormat="1" ht="15.75" customHeight="1" spans="1:16">
      <c r="A528" s="112">
        <v>2080208</v>
      </c>
      <c r="B528" s="113" t="s">
        <v>407</v>
      </c>
      <c r="C528" s="119"/>
      <c r="D528" s="119"/>
      <c r="E528" s="115">
        <f t="shared" si="86"/>
        <v>0</v>
      </c>
      <c r="F528" s="116" t="str">
        <f t="shared" si="87"/>
        <v/>
      </c>
      <c r="G528" s="119"/>
      <c r="H528" s="117"/>
      <c r="I528" s="117"/>
      <c r="J528" s="117"/>
      <c r="K528" s="117"/>
      <c r="L528" s="117"/>
      <c r="M528" s="117"/>
      <c r="N528" s="117"/>
      <c r="O528" s="117"/>
      <c r="P528" s="117"/>
    </row>
    <row r="529" s="95" customFormat="1" ht="15.75" customHeight="1" spans="1:16">
      <c r="A529" s="112">
        <v>2080299</v>
      </c>
      <c r="B529" s="113" t="s">
        <v>408</v>
      </c>
      <c r="C529" s="119">
        <v>16</v>
      </c>
      <c r="D529" s="119">
        <v>17</v>
      </c>
      <c r="E529" s="115">
        <f t="shared" si="86"/>
        <v>1</v>
      </c>
      <c r="F529" s="116">
        <f t="shared" si="87"/>
        <v>0.0625</v>
      </c>
      <c r="G529" s="119">
        <v>17</v>
      </c>
      <c r="H529" s="117"/>
      <c r="I529" s="117"/>
      <c r="J529" s="117"/>
      <c r="K529" s="117"/>
      <c r="L529" s="117"/>
      <c r="M529" s="117"/>
      <c r="N529" s="117"/>
      <c r="O529" s="117"/>
      <c r="P529" s="117"/>
    </row>
    <row r="530" s="95" customFormat="1" ht="15.75" customHeight="1" spans="1:16">
      <c r="A530" s="112">
        <v>20804</v>
      </c>
      <c r="B530" s="113" t="s">
        <v>409</v>
      </c>
      <c r="C530" s="114">
        <f t="shared" ref="C530:G530" si="89">SUM(C531)</f>
        <v>0</v>
      </c>
      <c r="D530" s="114">
        <f t="shared" si="89"/>
        <v>0</v>
      </c>
      <c r="E530" s="115">
        <f t="shared" si="86"/>
        <v>0</v>
      </c>
      <c r="F530" s="116" t="str">
        <f t="shared" si="87"/>
        <v/>
      </c>
      <c r="G530" s="114">
        <f t="shared" si="89"/>
        <v>0</v>
      </c>
      <c r="H530" s="117"/>
      <c r="I530" s="117"/>
      <c r="J530" s="117"/>
      <c r="K530" s="117"/>
      <c r="L530" s="117"/>
      <c r="M530" s="117"/>
      <c r="N530" s="117"/>
      <c r="O530" s="117"/>
      <c r="P530" s="117"/>
    </row>
    <row r="531" s="95" customFormat="1" ht="15.75" customHeight="1" spans="1:16">
      <c r="A531" s="112">
        <v>2080402</v>
      </c>
      <c r="B531" s="113" t="s">
        <v>410</v>
      </c>
      <c r="C531" s="118"/>
      <c r="D531" s="118"/>
      <c r="E531" s="115">
        <f t="shared" si="86"/>
        <v>0</v>
      </c>
      <c r="F531" s="116" t="str">
        <f t="shared" si="87"/>
        <v/>
      </c>
      <c r="G531" s="118"/>
      <c r="H531" s="117"/>
      <c r="I531" s="117"/>
      <c r="J531" s="117"/>
      <c r="K531" s="117"/>
      <c r="L531" s="117"/>
      <c r="M531" s="117"/>
      <c r="N531" s="117"/>
      <c r="O531" s="117"/>
      <c r="P531" s="117"/>
    </row>
    <row r="532" s="95" customFormat="1" ht="15.75" customHeight="1" spans="1:16">
      <c r="A532" s="112">
        <v>20805</v>
      </c>
      <c r="B532" s="113" t="s">
        <v>411</v>
      </c>
      <c r="C532" s="114">
        <f t="shared" ref="C532:G532" si="90">SUM(C533,C534,C535,C536,C537,C538,C539,C540)</f>
        <v>26042</v>
      </c>
      <c r="D532" s="114">
        <f t="shared" si="90"/>
        <v>32273</v>
      </c>
      <c r="E532" s="115">
        <f t="shared" si="86"/>
        <v>6231</v>
      </c>
      <c r="F532" s="116">
        <f t="shared" si="87"/>
        <v>0.239267337378082</v>
      </c>
      <c r="G532" s="114">
        <f t="shared" si="90"/>
        <v>32273</v>
      </c>
      <c r="H532" s="117"/>
      <c r="I532" s="117"/>
      <c r="J532" s="117"/>
      <c r="K532" s="117"/>
      <c r="L532" s="117"/>
      <c r="M532" s="117"/>
      <c r="N532" s="117"/>
      <c r="O532" s="117"/>
      <c r="P532" s="117"/>
    </row>
    <row r="533" s="95" customFormat="1" ht="15.75" customHeight="1" spans="1:16">
      <c r="A533" s="112">
        <v>2080501</v>
      </c>
      <c r="B533" s="113" t="s">
        <v>412</v>
      </c>
      <c r="C533" s="118">
        <v>325</v>
      </c>
      <c r="D533" s="118">
        <v>416</v>
      </c>
      <c r="E533" s="115">
        <f t="shared" si="86"/>
        <v>91</v>
      </c>
      <c r="F533" s="116">
        <f t="shared" si="87"/>
        <v>0.28</v>
      </c>
      <c r="G533" s="118">
        <v>416</v>
      </c>
      <c r="H533" s="117"/>
      <c r="I533" s="117"/>
      <c r="J533" s="117"/>
      <c r="K533" s="117"/>
      <c r="L533" s="117"/>
      <c r="M533" s="117"/>
      <c r="N533" s="117"/>
      <c r="O533" s="117"/>
      <c r="P533" s="117"/>
    </row>
    <row r="534" s="95" customFormat="1" ht="15.75" customHeight="1" spans="1:16">
      <c r="A534" s="112">
        <v>2080502</v>
      </c>
      <c r="B534" s="113" t="s">
        <v>413</v>
      </c>
      <c r="C534" s="119">
        <v>61</v>
      </c>
      <c r="D534" s="119">
        <v>98</v>
      </c>
      <c r="E534" s="115">
        <f t="shared" si="86"/>
        <v>37</v>
      </c>
      <c r="F534" s="116">
        <f t="shared" si="87"/>
        <v>0.60655737704918</v>
      </c>
      <c r="G534" s="119">
        <v>98</v>
      </c>
      <c r="H534" s="117"/>
      <c r="I534" s="117"/>
      <c r="J534" s="117"/>
      <c r="K534" s="117"/>
      <c r="L534" s="117"/>
      <c r="M534" s="117"/>
      <c r="N534" s="117"/>
      <c r="O534" s="117"/>
      <c r="P534" s="117"/>
    </row>
    <row r="535" s="95" customFormat="1" ht="15.75" customHeight="1" spans="1:16">
      <c r="A535" s="112">
        <v>2080503</v>
      </c>
      <c r="B535" s="113" t="s">
        <v>414</v>
      </c>
      <c r="C535" s="119">
        <v>40</v>
      </c>
      <c r="D535" s="119">
        <v>52</v>
      </c>
      <c r="E535" s="115">
        <f t="shared" si="86"/>
        <v>12</v>
      </c>
      <c r="F535" s="116">
        <f t="shared" si="87"/>
        <v>0.3</v>
      </c>
      <c r="G535" s="119">
        <v>52</v>
      </c>
      <c r="H535" s="117"/>
      <c r="I535" s="117"/>
      <c r="J535" s="117"/>
      <c r="K535" s="117"/>
      <c r="L535" s="117"/>
      <c r="M535" s="117"/>
      <c r="N535" s="117"/>
      <c r="O535" s="117"/>
      <c r="P535" s="117"/>
    </row>
    <row r="536" s="95" customFormat="1" ht="15.75" customHeight="1" spans="1:16">
      <c r="A536" s="112">
        <v>2080505</v>
      </c>
      <c r="B536" s="113" t="s">
        <v>415</v>
      </c>
      <c r="C536" s="119">
        <v>5305</v>
      </c>
      <c r="D536" s="119">
        <v>5352</v>
      </c>
      <c r="E536" s="115">
        <f t="shared" si="86"/>
        <v>47</v>
      </c>
      <c r="F536" s="116">
        <f t="shared" si="87"/>
        <v>0.00885956644674835</v>
      </c>
      <c r="G536" s="119">
        <v>5352</v>
      </c>
      <c r="H536" s="117"/>
      <c r="I536" s="117"/>
      <c r="J536" s="117"/>
      <c r="K536" s="117"/>
      <c r="L536" s="117"/>
      <c r="M536" s="117"/>
      <c r="N536" s="117"/>
      <c r="O536" s="117"/>
      <c r="P536" s="117"/>
    </row>
    <row r="537" s="95" customFormat="1" ht="15.75" customHeight="1" spans="1:16">
      <c r="A537" s="112">
        <v>2080506</v>
      </c>
      <c r="B537" s="113" t="s">
        <v>416</v>
      </c>
      <c r="C537" s="119">
        <v>30</v>
      </c>
      <c r="D537" s="119">
        <v>43</v>
      </c>
      <c r="E537" s="115">
        <f t="shared" si="86"/>
        <v>13</v>
      </c>
      <c r="F537" s="116">
        <f t="shared" si="87"/>
        <v>0.433333333333333</v>
      </c>
      <c r="G537" s="119">
        <v>43</v>
      </c>
      <c r="H537" s="117"/>
      <c r="I537" s="117"/>
      <c r="J537" s="117"/>
      <c r="K537" s="117"/>
      <c r="L537" s="117"/>
      <c r="M537" s="117"/>
      <c r="N537" s="117"/>
      <c r="O537" s="117"/>
      <c r="P537" s="117"/>
    </row>
    <row r="538" s="95" customFormat="1" ht="15.75" customHeight="1" spans="1:16">
      <c r="A538" s="112">
        <v>2080507</v>
      </c>
      <c r="B538" s="113" t="s">
        <v>417</v>
      </c>
      <c r="C538" s="119">
        <v>20281</v>
      </c>
      <c r="D538" s="119">
        <v>26312</v>
      </c>
      <c r="E538" s="115">
        <f t="shared" si="86"/>
        <v>6031</v>
      </c>
      <c r="F538" s="116">
        <f t="shared" si="87"/>
        <v>0.297371924461318</v>
      </c>
      <c r="G538" s="119">
        <v>26312</v>
      </c>
      <c r="H538" s="117"/>
      <c r="I538" s="117"/>
      <c r="J538" s="117"/>
      <c r="K538" s="117"/>
      <c r="L538" s="117"/>
      <c r="M538" s="117"/>
      <c r="N538" s="117"/>
      <c r="O538" s="117"/>
      <c r="P538" s="117"/>
    </row>
    <row r="539" s="95" customFormat="1" ht="15.75" customHeight="1" spans="1:16">
      <c r="A539" s="112">
        <v>2080508</v>
      </c>
      <c r="B539" s="113" t="s">
        <v>418</v>
      </c>
      <c r="C539" s="119"/>
      <c r="D539" s="119"/>
      <c r="E539" s="115">
        <f t="shared" si="86"/>
        <v>0</v>
      </c>
      <c r="F539" s="116" t="str">
        <f t="shared" si="87"/>
        <v/>
      </c>
      <c r="G539" s="119"/>
      <c r="H539" s="117"/>
      <c r="I539" s="117"/>
      <c r="J539" s="117"/>
      <c r="K539" s="117"/>
      <c r="L539" s="117"/>
      <c r="M539" s="117"/>
      <c r="N539" s="117"/>
      <c r="O539" s="117"/>
      <c r="P539" s="117"/>
    </row>
    <row r="540" s="95" customFormat="1" ht="15.75" customHeight="1" spans="1:16">
      <c r="A540" s="112">
        <v>2080599</v>
      </c>
      <c r="B540" s="113" t="s">
        <v>419</v>
      </c>
      <c r="C540" s="119"/>
      <c r="D540" s="119"/>
      <c r="E540" s="115">
        <f t="shared" si="86"/>
        <v>0</v>
      </c>
      <c r="F540" s="116" t="str">
        <f t="shared" si="87"/>
        <v/>
      </c>
      <c r="G540" s="119"/>
      <c r="H540" s="117"/>
      <c r="I540" s="117"/>
      <c r="J540" s="117"/>
      <c r="K540" s="117"/>
      <c r="L540" s="117"/>
      <c r="M540" s="117"/>
      <c r="N540" s="117"/>
      <c r="O540" s="117"/>
      <c r="P540" s="117"/>
    </row>
    <row r="541" s="95" customFormat="1" ht="15.75" customHeight="1" spans="1:16">
      <c r="A541" s="112">
        <v>20806</v>
      </c>
      <c r="B541" s="113" t="s">
        <v>420</v>
      </c>
      <c r="C541" s="114">
        <f t="shared" ref="C541:G541" si="91">SUM(C542,C543,C544)</f>
        <v>2</v>
      </c>
      <c r="D541" s="114">
        <f t="shared" si="91"/>
        <v>2</v>
      </c>
      <c r="E541" s="115">
        <f t="shared" si="86"/>
        <v>0</v>
      </c>
      <c r="F541" s="116">
        <f t="shared" si="87"/>
        <v>0</v>
      </c>
      <c r="G541" s="114">
        <f t="shared" si="91"/>
        <v>2</v>
      </c>
      <c r="H541" s="117"/>
      <c r="I541" s="117"/>
      <c r="J541" s="117"/>
      <c r="K541" s="117"/>
      <c r="L541" s="117"/>
      <c r="M541" s="117"/>
      <c r="N541" s="117"/>
      <c r="O541" s="117"/>
      <c r="P541" s="117"/>
    </row>
    <row r="542" s="95" customFormat="1" ht="15.75" customHeight="1" spans="1:16">
      <c r="A542" s="112">
        <v>2080601</v>
      </c>
      <c r="B542" s="113" t="s">
        <v>421</v>
      </c>
      <c r="C542" s="118">
        <v>2</v>
      </c>
      <c r="D542" s="118">
        <v>2</v>
      </c>
      <c r="E542" s="115">
        <f t="shared" si="86"/>
        <v>0</v>
      </c>
      <c r="F542" s="116">
        <f t="shared" si="87"/>
        <v>0</v>
      </c>
      <c r="G542" s="118">
        <v>2</v>
      </c>
      <c r="H542" s="117"/>
      <c r="I542" s="117"/>
      <c r="J542" s="117"/>
      <c r="K542" s="117"/>
      <c r="L542" s="117"/>
      <c r="M542" s="117"/>
      <c r="N542" s="117"/>
      <c r="O542" s="117"/>
      <c r="P542" s="117"/>
    </row>
    <row r="543" s="95" customFormat="1" ht="15.75" customHeight="1" spans="1:16">
      <c r="A543" s="112">
        <v>2080602</v>
      </c>
      <c r="B543" s="113" t="s">
        <v>422</v>
      </c>
      <c r="C543" s="119"/>
      <c r="D543" s="119"/>
      <c r="E543" s="115">
        <f t="shared" si="86"/>
        <v>0</v>
      </c>
      <c r="F543" s="116" t="str">
        <f t="shared" si="87"/>
        <v/>
      </c>
      <c r="G543" s="119"/>
      <c r="H543" s="117"/>
      <c r="I543" s="117"/>
      <c r="J543" s="117"/>
      <c r="K543" s="117"/>
      <c r="L543" s="117"/>
      <c r="M543" s="117"/>
      <c r="N543" s="117"/>
      <c r="O543" s="117"/>
      <c r="P543" s="117"/>
    </row>
    <row r="544" s="95" customFormat="1" ht="15.75" customHeight="1" spans="1:16">
      <c r="A544" s="112">
        <v>2080699</v>
      </c>
      <c r="B544" s="113" t="s">
        <v>423</v>
      </c>
      <c r="C544" s="119"/>
      <c r="D544" s="119"/>
      <c r="E544" s="115">
        <f t="shared" si="86"/>
        <v>0</v>
      </c>
      <c r="F544" s="116" t="str">
        <f t="shared" si="87"/>
        <v/>
      </c>
      <c r="G544" s="119"/>
      <c r="H544" s="117"/>
      <c r="I544" s="117"/>
      <c r="J544" s="117"/>
      <c r="K544" s="117"/>
      <c r="L544" s="117"/>
      <c r="M544" s="117"/>
      <c r="N544" s="117"/>
      <c r="O544" s="117"/>
      <c r="P544" s="117"/>
    </row>
    <row r="545" s="95" customFormat="1" ht="15.75" customHeight="1" spans="1:16">
      <c r="A545" s="112">
        <v>20807</v>
      </c>
      <c r="B545" s="113" t="s">
        <v>424</v>
      </c>
      <c r="C545" s="114">
        <f t="shared" ref="C545:G545" si="92">SUM(C546,C547,C548,C549,C550,C551,C552,C553,C554)</f>
        <v>2000</v>
      </c>
      <c r="D545" s="114">
        <f t="shared" si="92"/>
        <v>2000</v>
      </c>
      <c r="E545" s="115">
        <f t="shared" si="86"/>
        <v>0</v>
      </c>
      <c r="F545" s="116">
        <f t="shared" si="87"/>
        <v>0</v>
      </c>
      <c r="G545" s="114">
        <f t="shared" si="92"/>
        <v>2000</v>
      </c>
      <c r="H545" s="117"/>
      <c r="I545" s="117"/>
      <c r="J545" s="117"/>
      <c r="K545" s="117"/>
      <c r="L545" s="117"/>
      <c r="M545" s="117"/>
      <c r="N545" s="117"/>
      <c r="O545" s="117"/>
      <c r="P545" s="117"/>
    </row>
    <row r="546" s="95" customFormat="1" ht="15.75" customHeight="1" spans="1:16">
      <c r="A546" s="112">
        <v>2080701</v>
      </c>
      <c r="B546" s="113" t="s">
        <v>425</v>
      </c>
      <c r="C546" s="118"/>
      <c r="D546" s="118"/>
      <c r="E546" s="115">
        <f t="shared" si="86"/>
        <v>0</v>
      </c>
      <c r="F546" s="116" t="str">
        <f t="shared" si="87"/>
        <v/>
      </c>
      <c r="G546" s="118"/>
      <c r="H546" s="117"/>
      <c r="I546" s="117"/>
      <c r="J546" s="117"/>
      <c r="K546" s="117"/>
      <c r="L546" s="117"/>
      <c r="M546" s="117"/>
      <c r="N546" s="117"/>
      <c r="O546" s="117"/>
      <c r="P546" s="117"/>
    </row>
    <row r="547" s="95" customFormat="1" ht="15.75" customHeight="1" spans="1:16">
      <c r="A547" s="112">
        <v>2080702</v>
      </c>
      <c r="B547" s="113" t="s">
        <v>426</v>
      </c>
      <c r="C547" s="119"/>
      <c r="D547" s="119"/>
      <c r="E547" s="115">
        <f t="shared" si="86"/>
        <v>0</v>
      </c>
      <c r="F547" s="116" t="str">
        <f t="shared" si="87"/>
        <v/>
      </c>
      <c r="G547" s="119"/>
      <c r="H547" s="117"/>
      <c r="I547" s="117"/>
      <c r="J547" s="117"/>
      <c r="K547" s="117"/>
      <c r="L547" s="117"/>
      <c r="M547" s="117"/>
      <c r="N547" s="117"/>
      <c r="O547" s="117"/>
      <c r="P547" s="117"/>
    </row>
    <row r="548" s="95" customFormat="1" ht="15.75" customHeight="1" spans="1:16">
      <c r="A548" s="112">
        <v>2080704</v>
      </c>
      <c r="B548" s="113" t="s">
        <v>427</v>
      </c>
      <c r="C548" s="119">
        <v>1000</v>
      </c>
      <c r="D548" s="119">
        <v>1000</v>
      </c>
      <c r="E548" s="115">
        <f t="shared" si="86"/>
        <v>0</v>
      </c>
      <c r="F548" s="116">
        <f t="shared" si="87"/>
        <v>0</v>
      </c>
      <c r="G548" s="119">
        <v>1000</v>
      </c>
      <c r="H548" s="117"/>
      <c r="I548" s="117"/>
      <c r="J548" s="117"/>
      <c r="K548" s="117"/>
      <c r="L548" s="117"/>
      <c r="M548" s="117"/>
      <c r="N548" s="117"/>
      <c r="O548" s="117"/>
      <c r="P548" s="117"/>
    </row>
    <row r="549" s="95" customFormat="1" ht="15.75" customHeight="1" spans="1:16">
      <c r="A549" s="112">
        <v>2080705</v>
      </c>
      <c r="B549" s="113" t="s">
        <v>428</v>
      </c>
      <c r="C549" s="119">
        <v>1000</v>
      </c>
      <c r="D549" s="119">
        <v>1000</v>
      </c>
      <c r="E549" s="115">
        <f t="shared" si="86"/>
        <v>0</v>
      </c>
      <c r="F549" s="116">
        <f t="shared" si="87"/>
        <v>0</v>
      </c>
      <c r="G549" s="119">
        <v>1000</v>
      </c>
      <c r="H549" s="117"/>
      <c r="I549" s="117"/>
      <c r="J549" s="117"/>
      <c r="K549" s="117"/>
      <c r="L549" s="117"/>
      <c r="M549" s="117"/>
      <c r="N549" s="117"/>
      <c r="O549" s="117"/>
      <c r="P549" s="117"/>
    </row>
    <row r="550" s="95" customFormat="1" ht="15.75" customHeight="1" spans="1:16">
      <c r="A550" s="112">
        <v>2080709</v>
      </c>
      <c r="B550" s="113" t="s">
        <v>429</v>
      </c>
      <c r="C550" s="119"/>
      <c r="D550" s="119"/>
      <c r="E550" s="115">
        <f t="shared" si="86"/>
        <v>0</v>
      </c>
      <c r="F550" s="116" t="str">
        <f t="shared" si="87"/>
        <v/>
      </c>
      <c r="G550" s="119"/>
      <c r="H550" s="117"/>
      <c r="I550" s="117"/>
      <c r="J550" s="117"/>
      <c r="K550" s="117"/>
      <c r="L550" s="117"/>
      <c r="M550" s="117"/>
      <c r="N550" s="117"/>
      <c r="O550" s="117"/>
      <c r="P550" s="117"/>
    </row>
    <row r="551" s="95" customFormat="1" ht="15.75" customHeight="1" spans="1:16">
      <c r="A551" s="112">
        <v>2080711</v>
      </c>
      <c r="B551" s="113" t="s">
        <v>430</v>
      </c>
      <c r="C551" s="119"/>
      <c r="D551" s="119"/>
      <c r="E551" s="115">
        <f t="shared" si="86"/>
        <v>0</v>
      </c>
      <c r="F551" s="116" t="str">
        <f t="shared" si="87"/>
        <v/>
      </c>
      <c r="G551" s="119"/>
      <c r="H551" s="117"/>
      <c r="I551" s="117"/>
      <c r="J551" s="117"/>
      <c r="K551" s="117"/>
      <c r="L551" s="117"/>
      <c r="M551" s="117"/>
      <c r="N551" s="117"/>
      <c r="O551" s="117"/>
      <c r="P551" s="117"/>
    </row>
    <row r="552" s="95" customFormat="1" ht="15.75" customHeight="1" spans="1:16">
      <c r="A552" s="112">
        <v>2080712</v>
      </c>
      <c r="B552" s="113" t="s">
        <v>431</v>
      </c>
      <c r="C552" s="119"/>
      <c r="D552" s="119"/>
      <c r="E552" s="115">
        <f t="shared" si="86"/>
        <v>0</v>
      </c>
      <c r="F552" s="116" t="str">
        <f t="shared" si="87"/>
        <v/>
      </c>
      <c r="G552" s="119"/>
      <c r="H552" s="117"/>
      <c r="I552" s="117"/>
      <c r="J552" s="117"/>
      <c r="K552" s="117"/>
      <c r="L552" s="117"/>
      <c r="M552" s="117"/>
      <c r="N552" s="117"/>
      <c r="O552" s="117"/>
      <c r="P552" s="117"/>
    </row>
    <row r="553" s="95" customFormat="1" ht="15.75" customHeight="1" spans="1:16">
      <c r="A553" s="112">
        <v>2080713</v>
      </c>
      <c r="B553" s="113" t="s">
        <v>432</v>
      </c>
      <c r="C553" s="119"/>
      <c r="D553" s="119"/>
      <c r="E553" s="115">
        <f t="shared" si="86"/>
        <v>0</v>
      </c>
      <c r="F553" s="116" t="str">
        <f t="shared" si="87"/>
        <v/>
      </c>
      <c r="G553" s="119"/>
      <c r="H553" s="117"/>
      <c r="I553" s="117"/>
      <c r="J553" s="117"/>
      <c r="K553" s="117"/>
      <c r="L553" s="117"/>
      <c r="M553" s="117"/>
      <c r="N553" s="117"/>
      <c r="O553" s="117"/>
      <c r="P553" s="117"/>
    </row>
    <row r="554" s="95" customFormat="1" ht="15.75" customHeight="1" spans="1:16">
      <c r="A554" s="112">
        <v>2080799</v>
      </c>
      <c r="B554" s="113" t="s">
        <v>433</v>
      </c>
      <c r="C554" s="119"/>
      <c r="D554" s="119"/>
      <c r="E554" s="115">
        <f t="shared" si="86"/>
        <v>0</v>
      </c>
      <c r="F554" s="116" t="str">
        <f t="shared" si="87"/>
        <v/>
      </c>
      <c r="G554" s="119"/>
      <c r="H554" s="117"/>
      <c r="I554" s="117"/>
      <c r="J554" s="117"/>
      <c r="K554" s="117"/>
      <c r="L554" s="117"/>
      <c r="M554" s="117"/>
      <c r="N554" s="117"/>
      <c r="O554" s="117"/>
      <c r="P554" s="117"/>
    </row>
    <row r="555" s="95" customFormat="1" ht="15.75" customHeight="1" spans="1:16">
      <c r="A555" s="112">
        <v>20808</v>
      </c>
      <c r="B555" s="113" t="s">
        <v>434</v>
      </c>
      <c r="C555" s="114">
        <f t="shared" ref="C555:G555" si="93">SUM(C556,C557,C558,C559,C560,C561,C562,C563)</f>
        <v>2965</v>
      </c>
      <c r="D555" s="114">
        <f t="shared" si="93"/>
        <v>3085</v>
      </c>
      <c r="E555" s="115">
        <f t="shared" si="86"/>
        <v>120</v>
      </c>
      <c r="F555" s="116">
        <f t="shared" si="87"/>
        <v>0.0404721753794266</v>
      </c>
      <c r="G555" s="114">
        <f t="shared" si="93"/>
        <v>3085</v>
      </c>
      <c r="H555" s="117"/>
      <c r="I555" s="117"/>
      <c r="J555" s="117"/>
      <c r="K555" s="117"/>
      <c r="L555" s="117"/>
      <c r="M555" s="117"/>
      <c r="N555" s="117"/>
      <c r="O555" s="117"/>
      <c r="P555" s="117"/>
    </row>
    <row r="556" s="95" customFormat="1" ht="15.75" customHeight="1" spans="1:16">
      <c r="A556" s="112">
        <v>2080801</v>
      </c>
      <c r="B556" s="113" t="s">
        <v>435</v>
      </c>
      <c r="C556" s="118"/>
      <c r="D556" s="118">
        <v>33</v>
      </c>
      <c r="E556" s="115">
        <f t="shared" si="86"/>
        <v>33</v>
      </c>
      <c r="F556" s="116" t="str">
        <f t="shared" si="87"/>
        <v/>
      </c>
      <c r="G556" s="118">
        <v>33</v>
      </c>
      <c r="H556" s="117"/>
      <c r="I556" s="117"/>
      <c r="J556" s="117"/>
      <c r="K556" s="117"/>
      <c r="L556" s="117"/>
      <c r="M556" s="117"/>
      <c r="N556" s="117"/>
      <c r="O556" s="117"/>
      <c r="P556" s="117"/>
    </row>
    <row r="557" s="95" customFormat="1" ht="15.75" customHeight="1" spans="1:16">
      <c r="A557" s="112">
        <v>2080802</v>
      </c>
      <c r="B557" s="113" t="s">
        <v>436</v>
      </c>
      <c r="C557" s="119">
        <v>1538</v>
      </c>
      <c r="D557" s="119">
        <v>738</v>
      </c>
      <c r="E557" s="115">
        <f t="shared" si="86"/>
        <v>-800</v>
      </c>
      <c r="F557" s="116">
        <f t="shared" si="87"/>
        <v>-0.520156046814044</v>
      </c>
      <c r="G557" s="119">
        <v>738</v>
      </c>
      <c r="H557" s="117"/>
      <c r="I557" s="117"/>
      <c r="J557" s="117"/>
      <c r="K557" s="117"/>
      <c r="L557" s="117"/>
      <c r="M557" s="117"/>
      <c r="N557" s="117"/>
      <c r="O557" s="117"/>
      <c r="P557" s="117"/>
    </row>
    <row r="558" s="95" customFormat="1" ht="15.75" customHeight="1" spans="1:16">
      <c r="A558" s="112">
        <v>2080803</v>
      </c>
      <c r="B558" s="113" t="s">
        <v>437</v>
      </c>
      <c r="C558" s="119">
        <v>151</v>
      </c>
      <c r="D558" s="119">
        <v>306</v>
      </c>
      <c r="E558" s="115">
        <f t="shared" si="86"/>
        <v>155</v>
      </c>
      <c r="F558" s="116">
        <f t="shared" si="87"/>
        <v>1.02649006622517</v>
      </c>
      <c r="G558" s="119">
        <v>306</v>
      </c>
      <c r="H558" s="117"/>
      <c r="I558" s="117"/>
      <c r="J558" s="117"/>
      <c r="K558" s="117"/>
      <c r="L558" s="117"/>
      <c r="M558" s="117"/>
      <c r="N558" s="117"/>
      <c r="O558" s="117"/>
      <c r="P558" s="117"/>
    </row>
    <row r="559" s="95" customFormat="1" ht="15.75" customHeight="1" spans="1:16">
      <c r="A559" s="112">
        <v>2080805</v>
      </c>
      <c r="B559" s="113" t="s">
        <v>438</v>
      </c>
      <c r="C559" s="119">
        <v>480</v>
      </c>
      <c r="D559" s="119">
        <v>703</v>
      </c>
      <c r="E559" s="115">
        <f t="shared" si="86"/>
        <v>223</v>
      </c>
      <c r="F559" s="116">
        <f t="shared" si="87"/>
        <v>0.464583333333333</v>
      </c>
      <c r="G559" s="119">
        <v>703</v>
      </c>
      <c r="H559" s="117"/>
      <c r="I559" s="117"/>
      <c r="J559" s="117"/>
      <c r="K559" s="117"/>
      <c r="L559" s="117"/>
      <c r="M559" s="117"/>
      <c r="N559" s="117"/>
      <c r="O559" s="117"/>
      <c r="P559" s="117"/>
    </row>
    <row r="560" s="95" customFormat="1" ht="15.75" customHeight="1" spans="1:16">
      <c r="A560" s="112">
        <v>2080806</v>
      </c>
      <c r="B560" s="113" t="s">
        <v>439</v>
      </c>
      <c r="C560" s="119">
        <v>142</v>
      </c>
      <c r="D560" s="119">
        <v>628</v>
      </c>
      <c r="E560" s="115">
        <f t="shared" si="86"/>
        <v>486</v>
      </c>
      <c r="F560" s="116">
        <f t="shared" si="87"/>
        <v>3.42253521126761</v>
      </c>
      <c r="G560" s="119">
        <v>628</v>
      </c>
      <c r="H560" s="117"/>
      <c r="I560" s="117"/>
      <c r="J560" s="117"/>
      <c r="K560" s="117"/>
      <c r="L560" s="117"/>
      <c r="M560" s="117"/>
      <c r="N560" s="117"/>
      <c r="O560" s="117"/>
      <c r="P560" s="117"/>
    </row>
    <row r="561" s="95" customFormat="1" ht="15.75" customHeight="1" spans="1:16">
      <c r="A561" s="112">
        <v>2080807</v>
      </c>
      <c r="B561" s="113" t="s">
        <v>440</v>
      </c>
      <c r="C561" s="119">
        <v>23</v>
      </c>
      <c r="D561" s="119">
        <v>29</v>
      </c>
      <c r="E561" s="115">
        <f t="shared" si="86"/>
        <v>6</v>
      </c>
      <c r="F561" s="116">
        <f t="shared" si="87"/>
        <v>0.260869565217391</v>
      </c>
      <c r="G561" s="119">
        <v>29</v>
      </c>
      <c r="H561" s="117"/>
      <c r="I561" s="117"/>
      <c r="J561" s="117"/>
      <c r="K561" s="117"/>
      <c r="L561" s="117"/>
      <c r="M561" s="117"/>
      <c r="N561" s="117"/>
      <c r="O561" s="117"/>
      <c r="P561" s="117"/>
    </row>
    <row r="562" s="95" customFormat="1" ht="15.75" customHeight="1" spans="1:16">
      <c r="A562" s="112">
        <v>2080808</v>
      </c>
      <c r="B562" s="113" t="s">
        <v>441</v>
      </c>
      <c r="C562" s="119">
        <v>13</v>
      </c>
      <c r="D562" s="119">
        <v>13</v>
      </c>
      <c r="E562" s="115">
        <f t="shared" si="86"/>
        <v>0</v>
      </c>
      <c r="F562" s="116">
        <f t="shared" si="87"/>
        <v>0</v>
      </c>
      <c r="G562" s="119">
        <v>13</v>
      </c>
      <c r="H562" s="117"/>
      <c r="I562" s="117"/>
      <c r="J562" s="117"/>
      <c r="K562" s="117"/>
      <c r="L562" s="117"/>
      <c r="M562" s="117"/>
      <c r="N562" s="117"/>
      <c r="O562" s="117"/>
      <c r="P562" s="117"/>
    </row>
    <row r="563" s="95" customFormat="1" ht="15.75" customHeight="1" spans="1:16">
      <c r="A563" s="112">
        <v>2080899</v>
      </c>
      <c r="B563" s="113" t="s">
        <v>442</v>
      </c>
      <c r="C563" s="119">
        <v>618</v>
      </c>
      <c r="D563" s="119">
        <v>635</v>
      </c>
      <c r="E563" s="115">
        <f t="shared" si="86"/>
        <v>17</v>
      </c>
      <c r="F563" s="116">
        <f t="shared" si="87"/>
        <v>0.0275080906148867</v>
      </c>
      <c r="G563" s="119">
        <v>635</v>
      </c>
      <c r="H563" s="117"/>
      <c r="I563" s="117"/>
      <c r="J563" s="117"/>
      <c r="K563" s="117"/>
      <c r="L563" s="117"/>
      <c r="M563" s="117"/>
      <c r="N563" s="117"/>
      <c r="O563" s="117"/>
      <c r="P563" s="117"/>
    </row>
    <row r="564" s="95" customFormat="1" ht="15.75" customHeight="1" spans="1:16">
      <c r="A564" s="112">
        <v>20809</v>
      </c>
      <c r="B564" s="113" t="s">
        <v>443</v>
      </c>
      <c r="C564" s="114">
        <f t="shared" ref="C564:G564" si="94">SUM(C565,C566,C567,C568,C569,C570)</f>
        <v>196</v>
      </c>
      <c r="D564" s="114">
        <f t="shared" si="94"/>
        <v>285</v>
      </c>
      <c r="E564" s="115">
        <f t="shared" si="86"/>
        <v>89</v>
      </c>
      <c r="F564" s="116">
        <f t="shared" si="87"/>
        <v>0.454081632653061</v>
      </c>
      <c r="G564" s="114">
        <f t="shared" si="94"/>
        <v>285</v>
      </c>
      <c r="H564" s="117"/>
      <c r="I564" s="117"/>
      <c r="J564" s="117"/>
      <c r="K564" s="117"/>
      <c r="L564" s="117"/>
      <c r="M564" s="117"/>
      <c r="N564" s="117"/>
      <c r="O564" s="117"/>
      <c r="P564" s="117"/>
    </row>
    <row r="565" s="95" customFormat="1" ht="15.75" customHeight="1" spans="1:16">
      <c r="A565" s="112">
        <v>2080901</v>
      </c>
      <c r="B565" s="113" t="s">
        <v>444</v>
      </c>
      <c r="C565" s="118">
        <v>90</v>
      </c>
      <c r="D565" s="118">
        <v>156</v>
      </c>
      <c r="E565" s="115">
        <f t="shared" si="86"/>
        <v>66</v>
      </c>
      <c r="F565" s="116">
        <f t="shared" si="87"/>
        <v>0.733333333333333</v>
      </c>
      <c r="G565" s="118">
        <v>156</v>
      </c>
      <c r="H565" s="117"/>
      <c r="I565" s="117"/>
      <c r="J565" s="117"/>
      <c r="K565" s="117"/>
      <c r="L565" s="117"/>
      <c r="M565" s="117"/>
      <c r="N565" s="117"/>
      <c r="O565" s="117"/>
      <c r="P565" s="117"/>
    </row>
    <row r="566" s="95" customFormat="1" ht="15.75" customHeight="1" spans="1:16">
      <c r="A566" s="112">
        <v>2080902</v>
      </c>
      <c r="B566" s="113" t="s">
        <v>445</v>
      </c>
      <c r="C566" s="119"/>
      <c r="D566" s="119"/>
      <c r="E566" s="115">
        <f t="shared" si="86"/>
        <v>0</v>
      </c>
      <c r="F566" s="116" t="str">
        <f t="shared" si="87"/>
        <v/>
      </c>
      <c r="G566" s="119"/>
      <c r="H566" s="117"/>
      <c r="I566" s="117"/>
      <c r="J566" s="117"/>
      <c r="K566" s="117"/>
      <c r="L566" s="117"/>
      <c r="M566" s="117"/>
      <c r="N566" s="117"/>
      <c r="O566" s="117"/>
      <c r="P566" s="117"/>
    </row>
    <row r="567" s="95" customFormat="1" ht="15.75" customHeight="1" spans="1:16">
      <c r="A567" s="112">
        <v>2080903</v>
      </c>
      <c r="B567" s="113" t="s">
        <v>446</v>
      </c>
      <c r="C567" s="119"/>
      <c r="D567" s="119"/>
      <c r="E567" s="115">
        <f t="shared" si="86"/>
        <v>0</v>
      </c>
      <c r="F567" s="116" t="str">
        <f t="shared" si="87"/>
        <v/>
      </c>
      <c r="G567" s="119"/>
      <c r="H567" s="117"/>
      <c r="I567" s="117"/>
      <c r="J567" s="117"/>
      <c r="K567" s="117"/>
      <c r="L567" s="117"/>
      <c r="M567" s="117"/>
      <c r="N567" s="117"/>
      <c r="O567" s="117"/>
      <c r="P567" s="117"/>
    </row>
    <row r="568" s="95" customFormat="1" ht="15.75" customHeight="1" spans="1:16">
      <c r="A568" s="112">
        <v>2080904</v>
      </c>
      <c r="B568" s="113" t="s">
        <v>447</v>
      </c>
      <c r="C568" s="119"/>
      <c r="D568" s="119"/>
      <c r="E568" s="115">
        <f t="shared" si="86"/>
        <v>0</v>
      </c>
      <c r="F568" s="116" t="str">
        <f t="shared" si="87"/>
        <v/>
      </c>
      <c r="G568" s="119"/>
      <c r="H568" s="117"/>
      <c r="I568" s="117"/>
      <c r="J568" s="117"/>
      <c r="K568" s="117"/>
      <c r="L568" s="117"/>
      <c r="M568" s="117"/>
      <c r="N568" s="117"/>
      <c r="O568" s="117"/>
      <c r="P568" s="117"/>
    </row>
    <row r="569" s="95" customFormat="1" ht="15.75" customHeight="1" spans="1:16">
      <c r="A569" s="112">
        <v>2080905</v>
      </c>
      <c r="B569" s="113" t="s">
        <v>448</v>
      </c>
      <c r="C569" s="119">
        <v>106</v>
      </c>
      <c r="D569" s="119">
        <v>129</v>
      </c>
      <c r="E569" s="115">
        <f t="shared" si="86"/>
        <v>23</v>
      </c>
      <c r="F569" s="116">
        <f t="shared" si="87"/>
        <v>0.216981132075472</v>
      </c>
      <c r="G569" s="119">
        <v>129</v>
      </c>
      <c r="H569" s="117"/>
      <c r="I569" s="117"/>
      <c r="J569" s="117"/>
      <c r="K569" s="117"/>
      <c r="L569" s="117"/>
      <c r="M569" s="117"/>
      <c r="N569" s="117"/>
      <c r="O569" s="117"/>
      <c r="P569" s="117"/>
    </row>
    <row r="570" s="95" customFormat="1" ht="15.75" customHeight="1" spans="1:16">
      <c r="A570" s="112">
        <v>2080999</v>
      </c>
      <c r="B570" s="113" t="s">
        <v>449</v>
      </c>
      <c r="C570" s="119"/>
      <c r="D570" s="119"/>
      <c r="E570" s="115">
        <f t="shared" si="86"/>
        <v>0</v>
      </c>
      <c r="F570" s="116" t="str">
        <f t="shared" si="87"/>
        <v/>
      </c>
      <c r="G570" s="119"/>
      <c r="H570" s="117"/>
      <c r="I570" s="117"/>
      <c r="J570" s="117"/>
      <c r="K570" s="117"/>
      <c r="L570" s="117"/>
      <c r="M570" s="117"/>
      <c r="N570" s="117"/>
      <c r="O570" s="117"/>
      <c r="P570" s="117"/>
    </row>
    <row r="571" s="95" customFormat="1" ht="15.75" customHeight="1" spans="1:16">
      <c r="A571" s="112">
        <v>20810</v>
      </c>
      <c r="B571" s="113" t="s">
        <v>450</v>
      </c>
      <c r="C571" s="114">
        <f t="shared" ref="C571:G571" si="95">SUM(C572,C573,C574,C575,C576,C577,C578)</f>
        <v>961</v>
      </c>
      <c r="D571" s="114">
        <f t="shared" si="95"/>
        <v>1088</v>
      </c>
      <c r="E571" s="115">
        <f t="shared" si="86"/>
        <v>127</v>
      </c>
      <c r="F571" s="116">
        <f t="shared" si="87"/>
        <v>0.132154006243496</v>
      </c>
      <c r="G571" s="114">
        <f t="shared" si="95"/>
        <v>1088</v>
      </c>
      <c r="H571" s="117"/>
      <c r="I571" s="117"/>
      <c r="J571" s="117"/>
      <c r="K571" s="117"/>
      <c r="L571" s="117"/>
      <c r="M571" s="117"/>
      <c r="N571" s="117"/>
      <c r="O571" s="117"/>
      <c r="P571" s="117"/>
    </row>
    <row r="572" s="95" customFormat="1" ht="15.75" customHeight="1" spans="1:16">
      <c r="A572" s="112">
        <v>2081001</v>
      </c>
      <c r="B572" s="113" t="s">
        <v>451</v>
      </c>
      <c r="C572" s="118">
        <v>80</v>
      </c>
      <c r="D572" s="118">
        <v>160</v>
      </c>
      <c r="E572" s="115">
        <f t="shared" si="86"/>
        <v>80</v>
      </c>
      <c r="F572" s="116">
        <f t="shared" si="87"/>
        <v>1</v>
      </c>
      <c r="G572" s="118">
        <v>160</v>
      </c>
      <c r="H572" s="117"/>
      <c r="I572" s="117"/>
      <c r="J572" s="117"/>
      <c r="K572" s="117"/>
      <c r="L572" s="117"/>
      <c r="M572" s="117"/>
      <c r="N572" s="117"/>
      <c r="O572" s="117"/>
      <c r="P572" s="117"/>
    </row>
    <row r="573" s="95" customFormat="1" ht="15.75" customHeight="1" spans="1:16">
      <c r="A573" s="112">
        <v>2081002</v>
      </c>
      <c r="B573" s="113" t="s">
        <v>452</v>
      </c>
      <c r="C573" s="119">
        <v>82</v>
      </c>
      <c r="D573" s="119">
        <v>118</v>
      </c>
      <c r="E573" s="115">
        <f t="shared" si="86"/>
        <v>36</v>
      </c>
      <c r="F573" s="116">
        <f t="shared" si="87"/>
        <v>0.439024390243902</v>
      </c>
      <c r="G573" s="119">
        <v>118</v>
      </c>
      <c r="H573" s="117"/>
      <c r="I573" s="117"/>
      <c r="J573" s="117"/>
      <c r="K573" s="117"/>
      <c r="L573" s="117"/>
      <c r="M573" s="117"/>
      <c r="N573" s="117"/>
      <c r="O573" s="117"/>
      <c r="P573" s="117"/>
    </row>
    <row r="574" s="95" customFormat="1" ht="15.75" customHeight="1" spans="1:16">
      <c r="A574" s="112">
        <v>2081003</v>
      </c>
      <c r="B574" s="113" t="s">
        <v>453</v>
      </c>
      <c r="C574" s="119"/>
      <c r="D574" s="119"/>
      <c r="E574" s="115">
        <f t="shared" si="86"/>
        <v>0</v>
      </c>
      <c r="F574" s="116" t="str">
        <f t="shared" si="87"/>
        <v/>
      </c>
      <c r="G574" s="119"/>
      <c r="H574" s="117"/>
      <c r="I574" s="117"/>
      <c r="J574" s="117"/>
      <c r="K574" s="117"/>
      <c r="L574" s="117"/>
      <c r="M574" s="117"/>
      <c r="N574" s="117"/>
      <c r="O574" s="117"/>
      <c r="P574" s="117"/>
    </row>
    <row r="575" s="95" customFormat="1" ht="15.75" customHeight="1" spans="1:16">
      <c r="A575" s="112">
        <v>2081004</v>
      </c>
      <c r="B575" s="113" t="s">
        <v>454</v>
      </c>
      <c r="C575" s="119">
        <v>486</v>
      </c>
      <c r="D575" s="119">
        <v>484</v>
      </c>
      <c r="E575" s="115">
        <f t="shared" si="86"/>
        <v>-2</v>
      </c>
      <c r="F575" s="116">
        <f t="shared" si="87"/>
        <v>-0.00411522633744856</v>
      </c>
      <c r="G575" s="119">
        <v>484</v>
      </c>
      <c r="H575" s="117"/>
      <c r="I575" s="117"/>
      <c r="J575" s="117"/>
      <c r="K575" s="117"/>
      <c r="L575" s="117"/>
      <c r="M575" s="117"/>
      <c r="N575" s="117"/>
      <c r="O575" s="117"/>
      <c r="P575" s="117"/>
    </row>
    <row r="576" s="95" customFormat="1" ht="15.75" customHeight="1" spans="1:16">
      <c r="A576" s="112">
        <v>2081005</v>
      </c>
      <c r="B576" s="113" t="s">
        <v>455</v>
      </c>
      <c r="C576" s="119">
        <v>313</v>
      </c>
      <c r="D576" s="119">
        <v>316</v>
      </c>
      <c r="E576" s="115">
        <f t="shared" si="86"/>
        <v>3</v>
      </c>
      <c r="F576" s="116">
        <f t="shared" si="87"/>
        <v>0.00958466453674121</v>
      </c>
      <c r="G576" s="119">
        <v>316</v>
      </c>
      <c r="H576" s="117"/>
      <c r="I576" s="117"/>
      <c r="J576" s="117"/>
      <c r="K576" s="117"/>
      <c r="L576" s="117"/>
      <c r="M576" s="117"/>
      <c r="N576" s="117"/>
      <c r="O576" s="117"/>
      <c r="P576" s="117"/>
    </row>
    <row r="577" s="95" customFormat="1" ht="15.75" customHeight="1" spans="1:16">
      <c r="A577" s="112">
        <v>2081006</v>
      </c>
      <c r="B577" s="113" t="s">
        <v>456</v>
      </c>
      <c r="C577" s="119"/>
      <c r="D577" s="119"/>
      <c r="E577" s="115">
        <f t="shared" si="86"/>
        <v>0</v>
      </c>
      <c r="F577" s="116" t="str">
        <f t="shared" si="87"/>
        <v/>
      </c>
      <c r="G577" s="119"/>
      <c r="H577" s="117"/>
      <c r="I577" s="117"/>
      <c r="J577" s="117"/>
      <c r="K577" s="117"/>
      <c r="L577" s="117"/>
      <c r="M577" s="117"/>
      <c r="N577" s="117"/>
      <c r="O577" s="117"/>
      <c r="P577" s="117"/>
    </row>
    <row r="578" s="95" customFormat="1" ht="15.75" customHeight="1" spans="1:16">
      <c r="A578" s="112">
        <v>2081099</v>
      </c>
      <c r="B578" s="113" t="s">
        <v>457</v>
      </c>
      <c r="C578" s="119"/>
      <c r="D578" s="119">
        <v>10</v>
      </c>
      <c r="E578" s="115">
        <f t="shared" si="86"/>
        <v>10</v>
      </c>
      <c r="F578" s="116" t="str">
        <f t="shared" si="87"/>
        <v/>
      </c>
      <c r="G578" s="119">
        <v>10</v>
      </c>
      <c r="H578" s="117"/>
      <c r="I578" s="117"/>
      <c r="J578" s="117"/>
      <c r="K578" s="117"/>
      <c r="L578" s="117"/>
      <c r="M578" s="117"/>
      <c r="N578" s="117"/>
      <c r="O578" s="117"/>
      <c r="P578" s="117"/>
    </row>
    <row r="579" s="95" customFormat="1" ht="15.75" customHeight="1" spans="1:16">
      <c r="A579" s="112">
        <v>20811</v>
      </c>
      <c r="B579" s="113" t="s">
        <v>458</v>
      </c>
      <c r="C579" s="114">
        <f t="shared" ref="C579:G579" si="96">SUM(C580,C581,C582,C583,C584,C585,C586,C587)</f>
        <v>487</v>
      </c>
      <c r="D579" s="114">
        <f t="shared" si="96"/>
        <v>731</v>
      </c>
      <c r="E579" s="115">
        <f t="shared" si="86"/>
        <v>244</v>
      </c>
      <c r="F579" s="116">
        <f t="shared" si="87"/>
        <v>0.501026694045175</v>
      </c>
      <c r="G579" s="114">
        <f t="shared" si="96"/>
        <v>731</v>
      </c>
      <c r="H579" s="117"/>
      <c r="I579" s="117"/>
      <c r="J579" s="117"/>
      <c r="K579" s="117"/>
      <c r="L579" s="117"/>
      <c r="M579" s="117"/>
      <c r="N579" s="117"/>
      <c r="O579" s="117"/>
      <c r="P579" s="117"/>
    </row>
    <row r="580" s="95" customFormat="1" ht="15.75" customHeight="1" spans="1:16">
      <c r="A580" s="112">
        <v>2081101</v>
      </c>
      <c r="B580" s="113" t="s">
        <v>58</v>
      </c>
      <c r="C580" s="118">
        <v>87</v>
      </c>
      <c r="D580" s="118">
        <v>101</v>
      </c>
      <c r="E580" s="115">
        <f t="shared" si="86"/>
        <v>14</v>
      </c>
      <c r="F580" s="116">
        <f t="shared" si="87"/>
        <v>0.160919540229885</v>
      </c>
      <c r="G580" s="118">
        <v>101</v>
      </c>
      <c r="H580" s="117"/>
      <c r="I580" s="117"/>
      <c r="J580" s="117"/>
      <c r="K580" s="117"/>
      <c r="L580" s="117"/>
      <c r="M580" s="117"/>
      <c r="N580" s="117"/>
      <c r="O580" s="117"/>
      <c r="P580" s="117"/>
    </row>
    <row r="581" s="95" customFormat="1" ht="15.75" customHeight="1" spans="1:16">
      <c r="A581" s="112">
        <v>2081102</v>
      </c>
      <c r="B581" s="113" t="s">
        <v>59</v>
      </c>
      <c r="C581" s="119"/>
      <c r="D581" s="119"/>
      <c r="E581" s="115">
        <f t="shared" ref="E581:E644" si="97">D581-C581</f>
        <v>0</v>
      </c>
      <c r="F581" s="116" t="str">
        <f t="shared" ref="F581:F644" si="98">IFERROR(E581/C581,"")</f>
        <v/>
      </c>
      <c r="G581" s="119"/>
      <c r="H581" s="117"/>
      <c r="I581" s="117"/>
      <c r="J581" s="117"/>
      <c r="K581" s="117"/>
      <c r="L581" s="117"/>
      <c r="M581" s="117"/>
      <c r="N581" s="117"/>
      <c r="O581" s="117"/>
      <c r="P581" s="117"/>
    </row>
    <row r="582" s="95" customFormat="1" ht="15.75" customHeight="1" spans="1:16">
      <c r="A582" s="112">
        <v>2081103</v>
      </c>
      <c r="B582" s="113" t="s">
        <v>60</v>
      </c>
      <c r="C582" s="119"/>
      <c r="D582" s="119"/>
      <c r="E582" s="115">
        <f t="shared" si="97"/>
        <v>0</v>
      </c>
      <c r="F582" s="116" t="str">
        <f t="shared" si="98"/>
        <v/>
      </c>
      <c r="G582" s="119"/>
      <c r="H582" s="117"/>
      <c r="I582" s="117"/>
      <c r="J582" s="117"/>
      <c r="K582" s="117"/>
      <c r="L582" s="117"/>
      <c r="M582" s="117"/>
      <c r="N582" s="117"/>
      <c r="O582" s="117"/>
      <c r="P582" s="117"/>
    </row>
    <row r="583" s="95" customFormat="1" ht="15.75" customHeight="1" spans="1:16">
      <c r="A583" s="112">
        <v>2081104</v>
      </c>
      <c r="B583" s="113" t="s">
        <v>459</v>
      </c>
      <c r="C583" s="119">
        <v>18</v>
      </c>
      <c r="D583" s="119">
        <v>23</v>
      </c>
      <c r="E583" s="115">
        <f t="shared" si="97"/>
        <v>5</v>
      </c>
      <c r="F583" s="116">
        <f t="shared" si="98"/>
        <v>0.277777777777778</v>
      </c>
      <c r="G583" s="119">
        <v>23</v>
      </c>
      <c r="H583" s="117"/>
      <c r="I583" s="117"/>
      <c r="J583" s="117"/>
      <c r="K583" s="117"/>
      <c r="L583" s="117"/>
      <c r="M583" s="117"/>
      <c r="N583" s="117"/>
      <c r="O583" s="117"/>
      <c r="P583" s="117"/>
    </row>
    <row r="584" s="95" customFormat="1" ht="15.75" customHeight="1" spans="1:16">
      <c r="A584" s="112">
        <v>2081105</v>
      </c>
      <c r="B584" s="113" t="s">
        <v>460</v>
      </c>
      <c r="C584" s="119"/>
      <c r="D584" s="119">
        <v>1</v>
      </c>
      <c r="E584" s="115">
        <f t="shared" si="97"/>
        <v>1</v>
      </c>
      <c r="F584" s="116" t="str">
        <f t="shared" si="98"/>
        <v/>
      </c>
      <c r="G584" s="119">
        <v>1</v>
      </c>
      <c r="H584" s="117"/>
      <c r="I584" s="117"/>
      <c r="J584" s="117"/>
      <c r="K584" s="117"/>
      <c r="L584" s="117"/>
      <c r="M584" s="117"/>
      <c r="N584" s="117"/>
      <c r="O584" s="117"/>
      <c r="P584" s="117"/>
    </row>
    <row r="585" s="95" customFormat="1" ht="15.75" customHeight="1" spans="1:16">
      <c r="A585" s="112">
        <v>2081106</v>
      </c>
      <c r="B585" s="113" t="s">
        <v>461</v>
      </c>
      <c r="C585" s="119"/>
      <c r="D585" s="119"/>
      <c r="E585" s="115">
        <f t="shared" si="97"/>
        <v>0</v>
      </c>
      <c r="F585" s="116" t="str">
        <f t="shared" si="98"/>
        <v/>
      </c>
      <c r="G585" s="119"/>
      <c r="H585" s="117"/>
      <c r="I585" s="117"/>
      <c r="J585" s="117"/>
      <c r="K585" s="117"/>
      <c r="L585" s="117"/>
      <c r="M585" s="117"/>
      <c r="N585" s="117"/>
      <c r="O585" s="117"/>
      <c r="P585" s="117"/>
    </row>
    <row r="586" s="95" customFormat="1" ht="15.75" customHeight="1" spans="1:16">
      <c r="A586" s="112">
        <v>2081107</v>
      </c>
      <c r="B586" s="113" t="s">
        <v>462</v>
      </c>
      <c r="C586" s="119">
        <v>307</v>
      </c>
      <c r="D586" s="119">
        <v>537</v>
      </c>
      <c r="E586" s="115">
        <f t="shared" si="97"/>
        <v>230</v>
      </c>
      <c r="F586" s="116">
        <f t="shared" si="98"/>
        <v>0.749185667752443</v>
      </c>
      <c r="G586" s="119">
        <v>537</v>
      </c>
      <c r="H586" s="117"/>
      <c r="I586" s="117"/>
      <c r="J586" s="117"/>
      <c r="K586" s="117"/>
      <c r="L586" s="117"/>
      <c r="M586" s="117"/>
      <c r="N586" s="117"/>
      <c r="O586" s="117"/>
      <c r="P586" s="117"/>
    </row>
    <row r="587" s="95" customFormat="1" ht="15.75" customHeight="1" spans="1:16">
      <c r="A587" s="112">
        <v>2081199</v>
      </c>
      <c r="B587" s="113" t="s">
        <v>463</v>
      </c>
      <c r="C587" s="119">
        <v>75</v>
      </c>
      <c r="D587" s="119">
        <v>69</v>
      </c>
      <c r="E587" s="115">
        <f t="shared" si="97"/>
        <v>-6</v>
      </c>
      <c r="F587" s="116">
        <f t="shared" si="98"/>
        <v>-0.08</v>
      </c>
      <c r="G587" s="119">
        <v>69</v>
      </c>
      <c r="H587" s="117"/>
      <c r="I587" s="117"/>
      <c r="J587" s="117"/>
      <c r="K587" s="117"/>
      <c r="L587" s="117"/>
      <c r="M587" s="117"/>
      <c r="N587" s="117"/>
      <c r="O587" s="117"/>
      <c r="P587" s="117"/>
    </row>
    <row r="588" s="95" customFormat="1" ht="15.75" customHeight="1" spans="1:16">
      <c r="A588" s="112">
        <v>20816</v>
      </c>
      <c r="B588" s="113" t="s">
        <v>464</v>
      </c>
      <c r="C588" s="114">
        <f t="shared" ref="C588:G588" si="99">SUM(C589,C590,C591,C592)</f>
        <v>0</v>
      </c>
      <c r="D588" s="114">
        <f t="shared" si="99"/>
        <v>0</v>
      </c>
      <c r="E588" s="115">
        <f t="shared" si="97"/>
        <v>0</v>
      </c>
      <c r="F588" s="116" t="str">
        <f t="shared" si="98"/>
        <v/>
      </c>
      <c r="G588" s="114">
        <f t="shared" si="99"/>
        <v>0</v>
      </c>
      <c r="H588" s="117"/>
      <c r="I588" s="117"/>
      <c r="J588" s="117"/>
      <c r="K588" s="117"/>
      <c r="L588" s="117"/>
      <c r="M588" s="117"/>
      <c r="N588" s="117"/>
      <c r="O588" s="117"/>
      <c r="P588" s="117"/>
    </row>
    <row r="589" s="95" customFormat="1" ht="15.75" customHeight="1" spans="1:16">
      <c r="A589" s="112">
        <v>2081601</v>
      </c>
      <c r="B589" s="113" t="s">
        <v>58</v>
      </c>
      <c r="C589" s="118"/>
      <c r="D589" s="118"/>
      <c r="E589" s="115">
        <f t="shared" si="97"/>
        <v>0</v>
      </c>
      <c r="F589" s="116" t="str">
        <f t="shared" si="98"/>
        <v/>
      </c>
      <c r="G589" s="118"/>
      <c r="H589" s="117"/>
      <c r="I589" s="117"/>
      <c r="J589" s="117"/>
      <c r="K589" s="117"/>
      <c r="L589" s="117"/>
      <c r="M589" s="117"/>
      <c r="N589" s="117"/>
      <c r="O589" s="117"/>
      <c r="P589" s="117"/>
    </row>
    <row r="590" s="95" customFormat="1" ht="15.75" customHeight="1" spans="1:16">
      <c r="A590" s="112">
        <v>2081602</v>
      </c>
      <c r="B590" s="113" t="s">
        <v>59</v>
      </c>
      <c r="C590" s="119"/>
      <c r="D590" s="119"/>
      <c r="E590" s="115">
        <f t="shared" si="97"/>
        <v>0</v>
      </c>
      <c r="F590" s="116" t="str">
        <f t="shared" si="98"/>
        <v/>
      </c>
      <c r="G590" s="119"/>
      <c r="H590" s="117"/>
      <c r="I590" s="117"/>
      <c r="J590" s="117"/>
      <c r="K590" s="117"/>
      <c r="L590" s="117"/>
      <c r="M590" s="117"/>
      <c r="N590" s="117"/>
      <c r="O590" s="117"/>
      <c r="P590" s="117"/>
    </row>
    <row r="591" s="95" customFormat="1" ht="15.75" customHeight="1" spans="1:16">
      <c r="A591" s="112">
        <v>2081603</v>
      </c>
      <c r="B591" s="113" t="s">
        <v>60</v>
      </c>
      <c r="C591" s="119"/>
      <c r="D591" s="119"/>
      <c r="E591" s="115">
        <f t="shared" si="97"/>
        <v>0</v>
      </c>
      <c r="F591" s="116" t="str">
        <f t="shared" si="98"/>
        <v/>
      </c>
      <c r="G591" s="119"/>
      <c r="H591" s="117"/>
      <c r="I591" s="117"/>
      <c r="J591" s="117"/>
      <c r="K591" s="117"/>
      <c r="L591" s="117"/>
      <c r="M591" s="117"/>
      <c r="N591" s="117"/>
      <c r="O591" s="117"/>
      <c r="P591" s="117"/>
    </row>
    <row r="592" s="95" customFormat="1" ht="15.75" customHeight="1" spans="1:16">
      <c r="A592" s="112">
        <v>2081699</v>
      </c>
      <c r="B592" s="113" t="s">
        <v>465</v>
      </c>
      <c r="C592" s="119"/>
      <c r="D592" s="119"/>
      <c r="E592" s="115">
        <f t="shared" si="97"/>
        <v>0</v>
      </c>
      <c r="F592" s="116" t="str">
        <f t="shared" si="98"/>
        <v/>
      </c>
      <c r="G592" s="119"/>
      <c r="H592" s="117"/>
      <c r="I592" s="117"/>
      <c r="J592" s="117"/>
      <c r="K592" s="117"/>
      <c r="L592" s="117"/>
      <c r="M592" s="117"/>
      <c r="N592" s="117"/>
      <c r="O592" s="117"/>
      <c r="P592" s="117"/>
    </row>
    <row r="593" s="95" customFormat="1" ht="15.75" customHeight="1" spans="1:16">
      <c r="A593" s="112">
        <v>20819</v>
      </c>
      <c r="B593" s="113" t="s">
        <v>466</v>
      </c>
      <c r="C593" s="114">
        <f t="shared" ref="C593:G593" si="100">SUM(C594,C595)</f>
        <v>10540</v>
      </c>
      <c r="D593" s="114">
        <f t="shared" si="100"/>
        <v>6700</v>
      </c>
      <c r="E593" s="115">
        <f t="shared" si="97"/>
        <v>-3840</v>
      </c>
      <c r="F593" s="116">
        <f t="shared" si="98"/>
        <v>-0.364326375711575</v>
      </c>
      <c r="G593" s="114">
        <f t="shared" si="100"/>
        <v>6700</v>
      </c>
      <c r="H593" s="117"/>
      <c r="I593" s="117"/>
      <c r="J593" s="117"/>
      <c r="K593" s="117"/>
      <c r="L593" s="117"/>
      <c r="M593" s="117"/>
      <c r="N593" s="117"/>
      <c r="O593" s="117"/>
      <c r="P593" s="117"/>
    </row>
    <row r="594" s="95" customFormat="1" ht="15.75" customHeight="1" spans="1:16">
      <c r="A594" s="112">
        <v>2081901</v>
      </c>
      <c r="B594" s="113" t="s">
        <v>467</v>
      </c>
      <c r="C594" s="118">
        <v>9058</v>
      </c>
      <c r="D594" s="118">
        <v>2070</v>
      </c>
      <c r="E594" s="115">
        <f t="shared" si="97"/>
        <v>-6988</v>
      </c>
      <c r="F594" s="116">
        <f t="shared" si="98"/>
        <v>-0.77147273128726</v>
      </c>
      <c r="G594" s="118">
        <v>2070</v>
      </c>
      <c r="H594" s="117"/>
      <c r="I594" s="117"/>
      <c r="J594" s="117"/>
      <c r="K594" s="117"/>
      <c r="L594" s="117"/>
      <c r="M594" s="117"/>
      <c r="N594" s="117"/>
      <c r="O594" s="117"/>
      <c r="P594" s="117"/>
    </row>
    <row r="595" s="95" customFormat="1" ht="15.75" customHeight="1" spans="1:16">
      <c r="A595" s="112">
        <v>2081902</v>
      </c>
      <c r="B595" s="113" t="s">
        <v>468</v>
      </c>
      <c r="C595" s="118">
        <v>1482</v>
      </c>
      <c r="D595" s="118">
        <v>4630</v>
      </c>
      <c r="E595" s="115">
        <f t="shared" si="97"/>
        <v>3148</v>
      </c>
      <c r="F595" s="116">
        <f t="shared" si="98"/>
        <v>2.12415654520918</v>
      </c>
      <c r="G595" s="118">
        <v>4630</v>
      </c>
      <c r="H595" s="117"/>
      <c r="I595" s="117"/>
      <c r="J595" s="117"/>
      <c r="K595" s="117"/>
      <c r="L595" s="117"/>
      <c r="M595" s="117"/>
      <c r="N595" s="117"/>
      <c r="O595" s="117"/>
      <c r="P595" s="117"/>
    </row>
    <row r="596" s="95" customFormat="1" ht="15.75" customHeight="1" spans="1:16">
      <c r="A596" s="112">
        <v>20820</v>
      </c>
      <c r="B596" s="113" t="s">
        <v>469</v>
      </c>
      <c r="C596" s="114">
        <f t="shared" ref="C596:G596" si="101">SUM(C597,C598)</f>
        <v>48</v>
      </c>
      <c r="D596" s="114">
        <f t="shared" si="101"/>
        <v>25</v>
      </c>
      <c r="E596" s="115">
        <f t="shared" si="97"/>
        <v>-23</v>
      </c>
      <c r="F596" s="116">
        <f t="shared" si="98"/>
        <v>-0.479166666666667</v>
      </c>
      <c r="G596" s="114">
        <f t="shared" si="101"/>
        <v>25</v>
      </c>
      <c r="H596" s="117"/>
      <c r="I596" s="117"/>
      <c r="J596" s="117"/>
      <c r="K596" s="117"/>
      <c r="L596" s="117"/>
      <c r="M596" s="117"/>
      <c r="N596" s="117"/>
      <c r="O596" s="117"/>
      <c r="P596" s="117"/>
    </row>
    <row r="597" s="95" customFormat="1" ht="15.75" customHeight="1" spans="1:16">
      <c r="A597" s="112">
        <v>2082001</v>
      </c>
      <c r="B597" s="113" t="s">
        <v>470</v>
      </c>
      <c r="C597" s="118"/>
      <c r="D597" s="118"/>
      <c r="E597" s="115">
        <f t="shared" si="97"/>
        <v>0</v>
      </c>
      <c r="F597" s="116" t="str">
        <f t="shared" si="98"/>
        <v/>
      </c>
      <c r="G597" s="118"/>
      <c r="H597" s="117"/>
      <c r="I597" s="117"/>
      <c r="J597" s="117"/>
      <c r="K597" s="117"/>
      <c r="L597" s="117"/>
      <c r="M597" s="117"/>
      <c r="N597" s="117"/>
      <c r="O597" s="117"/>
      <c r="P597" s="117"/>
    </row>
    <row r="598" s="95" customFormat="1" ht="15.75" customHeight="1" spans="1:16">
      <c r="A598" s="112">
        <v>2082002</v>
      </c>
      <c r="B598" s="113" t="s">
        <v>471</v>
      </c>
      <c r="C598" s="118">
        <v>48</v>
      </c>
      <c r="D598" s="118">
        <v>25</v>
      </c>
      <c r="E598" s="115">
        <f t="shared" si="97"/>
        <v>-23</v>
      </c>
      <c r="F598" s="116">
        <f t="shared" si="98"/>
        <v>-0.479166666666667</v>
      </c>
      <c r="G598" s="118">
        <v>25</v>
      </c>
      <c r="H598" s="117"/>
      <c r="I598" s="117"/>
      <c r="J598" s="117"/>
      <c r="K598" s="117"/>
      <c r="L598" s="117"/>
      <c r="M598" s="117"/>
      <c r="N598" s="117"/>
      <c r="O598" s="117"/>
      <c r="P598" s="117"/>
    </row>
    <row r="599" s="95" customFormat="1" ht="15.75" customHeight="1" spans="1:16">
      <c r="A599" s="112">
        <v>20821</v>
      </c>
      <c r="B599" s="113" t="s">
        <v>472</v>
      </c>
      <c r="C599" s="114">
        <f t="shared" ref="C599:G599" si="102">SUM(C600,C601)</f>
        <v>768</v>
      </c>
      <c r="D599" s="114">
        <f t="shared" si="102"/>
        <v>2307</v>
      </c>
      <c r="E599" s="115">
        <f t="shared" si="97"/>
        <v>1539</v>
      </c>
      <c r="F599" s="116">
        <f t="shared" si="98"/>
        <v>2.00390625</v>
      </c>
      <c r="G599" s="114">
        <f t="shared" si="102"/>
        <v>2307</v>
      </c>
      <c r="H599" s="117"/>
      <c r="I599" s="117"/>
      <c r="J599" s="117"/>
      <c r="K599" s="117"/>
      <c r="L599" s="117"/>
      <c r="M599" s="117"/>
      <c r="N599" s="117"/>
      <c r="O599" s="117"/>
      <c r="P599" s="117"/>
    </row>
    <row r="600" s="95" customFormat="1" ht="15.75" customHeight="1" spans="1:16">
      <c r="A600" s="112">
        <v>2082101</v>
      </c>
      <c r="B600" s="113" t="s">
        <v>473</v>
      </c>
      <c r="C600" s="118">
        <v>36</v>
      </c>
      <c r="D600" s="118">
        <v>200</v>
      </c>
      <c r="E600" s="115">
        <f t="shared" si="97"/>
        <v>164</v>
      </c>
      <c r="F600" s="116">
        <f t="shared" si="98"/>
        <v>4.55555555555556</v>
      </c>
      <c r="G600" s="118">
        <v>200</v>
      </c>
      <c r="H600" s="117"/>
      <c r="I600" s="117"/>
      <c r="J600" s="117"/>
      <c r="K600" s="117"/>
      <c r="L600" s="117"/>
      <c r="M600" s="117"/>
      <c r="N600" s="117"/>
      <c r="O600" s="117"/>
      <c r="P600" s="117"/>
    </row>
    <row r="601" s="95" customFormat="1" ht="15.75" customHeight="1" spans="1:16">
      <c r="A601" s="112">
        <v>2082102</v>
      </c>
      <c r="B601" s="113" t="s">
        <v>474</v>
      </c>
      <c r="C601" s="118">
        <v>732</v>
      </c>
      <c r="D601" s="118">
        <v>2107</v>
      </c>
      <c r="E601" s="115">
        <f t="shared" si="97"/>
        <v>1375</v>
      </c>
      <c r="F601" s="116">
        <f t="shared" si="98"/>
        <v>1.87841530054645</v>
      </c>
      <c r="G601" s="118">
        <v>2107</v>
      </c>
      <c r="H601" s="117"/>
      <c r="I601" s="117"/>
      <c r="J601" s="117"/>
      <c r="K601" s="117"/>
      <c r="L601" s="117"/>
      <c r="M601" s="117"/>
      <c r="N601" s="117"/>
      <c r="O601" s="117"/>
      <c r="P601" s="117"/>
    </row>
    <row r="602" s="95" customFormat="1" ht="15.75" customHeight="1" spans="1:16">
      <c r="A602" s="112">
        <v>20824</v>
      </c>
      <c r="B602" s="113" t="s">
        <v>475</v>
      </c>
      <c r="C602" s="114">
        <f t="shared" ref="C602:G602" si="103">SUM(C603,C604)</f>
        <v>0</v>
      </c>
      <c r="D602" s="114">
        <f t="shared" si="103"/>
        <v>0</v>
      </c>
      <c r="E602" s="115">
        <f t="shared" si="97"/>
        <v>0</v>
      </c>
      <c r="F602" s="116" t="str">
        <f t="shared" si="98"/>
        <v/>
      </c>
      <c r="G602" s="114">
        <f t="shared" si="103"/>
        <v>0</v>
      </c>
      <c r="H602" s="117"/>
      <c r="I602" s="117"/>
      <c r="J602" s="117"/>
      <c r="K602" s="117"/>
      <c r="L602" s="117"/>
      <c r="M602" s="117"/>
      <c r="N602" s="117"/>
      <c r="O602" s="117"/>
      <c r="P602" s="117"/>
    </row>
    <row r="603" s="95" customFormat="1" ht="15.75" customHeight="1" spans="1:16">
      <c r="A603" s="112">
        <v>2082401</v>
      </c>
      <c r="B603" s="113" t="s">
        <v>476</v>
      </c>
      <c r="C603" s="118"/>
      <c r="D603" s="118"/>
      <c r="E603" s="115">
        <f t="shared" si="97"/>
        <v>0</v>
      </c>
      <c r="F603" s="116" t="str">
        <f t="shared" si="98"/>
        <v/>
      </c>
      <c r="G603" s="118"/>
      <c r="H603" s="117"/>
      <c r="I603" s="117"/>
      <c r="J603" s="117"/>
      <c r="K603" s="117"/>
      <c r="L603" s="117"/>
      <c r="M603" s="117"/>
      <c r="N603" s="117"/>
      <c r="O603" s="117"/>
      <c r="P603" s="117"/>
    </row>
    <row r="604" s="95" customFormat="1" ht="15.75" customHeight="1" spans="1:16">
      <c r="A604" s="112">
        <v>2082402</v>
      </c>
      <c r="B604" s="113" t="s">
        <v>477</v>
      </c>
      <c r="C604" s="118"/>
      <c r="D604" s="118"/>
      <c r="E604" s="115">
        <f t="shared" si="97"/>
        <v>0</v>
      </c>
      <c r="F604" s="116" t="str">
        <f t="shared" si="98"/>
        <v/>
      </c>
      <c r="G604" s="118"/>
      <c r="H604" s="117"/>
      <c r="I604" s="117"/>
      <c r="J604" s="117"/>
      <c r="K604" s="117"/>
      <c r="L604" s="117"/>
      <c r="M604" s="117"/>
      <c r="N604" s="117"/>
      <c r="O604" s="117"/>
      <c r="P604" s="117"/>
    </row>
    <row r="605" s="95" customFormat="1" ht="15.75" customHeight="1" spans="1:16">
      <c r="A605" s="112">
        <v>20825</v>
      </c>
      <c r="B605" s="113" t="s">
        <v>478</v>
      </c>
      <c r="C605" s="114">
        <f t="shared" ref="C605:G605" si="104">SUM(C606,C607)</f>
        <v>10</v>
      </c>
      <c r="D605" s="114">
        <f t="shared" si="104"/>
        <v>26</v>
      </c>
      <c r="E605" s="115">
        <f t="shared" si="97"/>
        <v>16</v>
      </c>
      <c r="F605" s="116">
        <f t="shared" si="98"/>
        <v>1.6</v>
      </c>
      <c r="G605" s="114">
        <f t="shared" si="104"/>
        <v>26</v>
      </c>
      <c r="H605" s="117"/>
      <c r="I605" s="117"/>
      <c r="J605" s="117"/>
      <c r="K605" s="117"/>
      <c r="L605" s="117"/>
      <c r="M605" s="117"/>
      <c r="N605" s="117"/>
      <c r="O605" s="117"/>
      <c r="P605" s="117"/>
    </row>
    <row r="606" s="95" customFormat="1" ht="15.75" customHeight="1" spans="1:16">
      <c r="A606" s="112">
        <v>2082501</v>
      </c>
      <c r="B606" s="113" t="s">
        <v>479</v>
      </c>
      <c r="C606" s="118">
        <v>10</v>
      </c>
      <c r="D606" s="118">
        <v>26</v>
      </c>
      <c r="E606" s="115">
        <f t="shared" si="97"/>
        <v>16</v>
      </c>
      <c r="F606" s="116">
        <f t="shared" si="98"/>
        <v>1.6</v>
      </c>
      <c r="G606" s="118">
        <v>26</v>
      </c>
      <c r="H606" s="117"/>
      <c r="I606" s="117"/>
      <c r="J606" s="117"/>
      <c r="K606" s="117"/>
      <c r="L606" s="117"/>
      <c r="M606" s="117"/>
      <c r="N606" s="117"/>
      <c r="O606" s="117"/>
      <c r="P606" s="117"/>
    </row>
    <row r="607" s="95" customFormat="1" ht="15.75" customHeight="1" spans="1:16">
      <c r="A607" s="112">
        <v>2082502</v>
      </c>
      <c r="B607" s="113" t="s">
        <v>480</v>
      </c>
      <c r="C607" s="118"/>
      <c r="D607" s="118"/>
      <c r="E607" s="115">
        <f t="shared" si="97"/>
        <v>0</v>
      </c>
      <c r="F607" s="116" t="str">
        <f t="shared" si="98"/>
        <v/>
      </c>
      <c r="G607" s="118"/>
      <c r="H607" s="117"/>
      <c r="I607" s="117"/>
      <c r="J607" s="117"/>
      <c r="K607" s="117"/>
      <c r="L607" s="117"/>
      <c r="M607" s="117"/>
      <c r="N607" s="117"/>
      <c r="O607" s="117"/>
      <c r="P607" s="117"/>
    </row>
    <row r="608" s="95" customFormat="1" ht="15.75" customHeight="1" spans="1:16">
      <c r="A608" s="112">
        <v>20826</v>
      </c>
      <c r="B608" s="113" t="s">
        <v>481</v>
      </c>
      <c r="C608" s="114">
        <f t="shared" ref="C608:G608" si="105">SUM(C609,C610,C611)</f>
        <v>19130</v>
      </c>
      <c r="D608" s="114">
        <f t="shared" si="105"/>
        <v>12557</v>
      </c>
      <c r="E608" s="115">
        <f t="shared" si="97"/>
        <v>-6573</v>
      </c>
      <c r="F608" s="116">
        <f t="shared" si="98"/>
        <v>-0.343596445373758</v>
      </c>
      <c r="G608" s="114">
        <f t="shared" si="105"/>
        <v>12557</v>
      </c>
      <c r="H608" s="117"/>
      <c r="I608" s="117"/>
      <c r="J608" s="117"/>
      <c r="K608" s="117"/>
      <c r="L608" s="117"/>
      <c r="M608" s="117"/>
      <c r="N608" s="117"/>
      <c r="O608" s="117"/>
      <c r="P608" s="117"/>
    </row>
    <row r="609" s="95" customFormat="1" ht="15.75" customHeight="1" spans="1:16">
      <c r="A609" s="112">
        <v>2082601</v>
      </c>
      <c r="B609" s="113" t="s">
        <v>482</v>
      </c>
      <c r="C609" s="118"/>
      <c r="D609" s="118">
        <v>5303</v>
      </c>
      <c r="E609" s="115">
        <f t="shared" si="97"/>
        <v>5303</v>
      </c>
      <c r="F609" s="116" t="str">
        <f t="shared" si="98"/>
        <v/>
      </c>
      <c r="G609" s="118">
        <v>5303</v>
      </c>
      <c r="H609" s="117"/>
      <c r="I609" s="117"/>
      <c r="J609" s="117"/>
      <c r="K609" s="117"/>
      <c r="L609" s="117"/>
      <c r="M609" s="117"/>
      <c r="N609" s="117"/>
      <c r="O609" s="117"/>
      <c r="P609" s="117"/>
    </row>
    <row r="610" s="95" customFormat="1" ht="15.75" customHeight="1" spans="1:16">
      <c r="A610" s="112">
        <v>2082602</v>
      </c>
      <c r="B610" s="113" t="s">
        <v>483</v>
      </c>
      <c r="C610" s="118">
        <v>19130</v>
      </c>
      <c r="D610" s="118">
        <v>7254</v>
      </c>
      <c r="E610" s="115">
        <f t="shared" si="97"/>
        <v>-11876</v>
      </c>
      <c r="F610" s="116">
        <f t="shared" si="98"/>
        <v>-0.62080501829587</v>
      </c>
      <c r="G610" s="118">
        <v>7254</v>
      </c>
      <c r="H610" s="117"/>
      <c r="I610" s="117"/>
      <c r="J610" s="117"/>
      <c r="K610" s="117"/>
      <c r="L610" s="117"/>
      <c r="M610" s="117"/>
      <c r="N610" s="117"/>
      <c r="O610" s="117"/>
      <c r="P610" s="117"/>
    </row>
    <row r="611" s="95" customFormat="1" ht="15.75" customHeight="1" spans="1:16">
      <c r="A611" s="112">
        <v>2082699</v>
      </c>
      <c r="B611" s="113" t="s">
        <v>484</v>
      </c>
      <c r="C611" s="118"/>
      <c r="D611" s="118"/>
      <c r="E611" s="115">
        <f t="shared" si="97"/>
        <v>0</v>
      </c>
      <c r="F611" s="116" t="str">
        <f t="shared" si="98"/>
        <v/>
      </c>
      <c r="G611" s="118"/>
      <c r="H611" s="117"/>
      <c r="I611" s="117"/>
      <c r="J611" s="117"/>
      <c r="K611" s="117"/>
      <c r="L611" s="117"/>
      <c r="M611" s="117"/>
      <c r="N611" s="117"/>
      <c r="O611" s="117"/>
      <c r="P611" s="117"/>
    </row>
    <row r="612" s="95" customFormat="1" ht="15.75" customHeight="1" spans="1:16">
      <c r="A612" s="112">
        <v>20827</v>
      </c>
      <c r="B612" s="113" t="s">
        <v>485</v>
      </c>
      <c r="C612" s="114">
        <f t="shared" ref="C612:G612" si="106">SUM(C613,C614,C615)</f>
        <v>0</v>
      </c>
      <c r="D612" s="114">
        <f t="shared" si="106"/>
        <v>0</v>
      </c>
      <c r="E612" s="115">
        <f t="shared" si="97"/>
        <v>0</v>
      </c>
      <c r="F612" s="116" t="str">
        <f t="shared" si="98"/>
        <v/>
      </c>
      <c r="G612" s="114">
        <f t="shared" si="106"/>
        <v>0</v>
      </c>
      <c r="H612" s="117"/>
      <c r="I612" s="117"/>
      <c r="J612" s="117"/>
      <c r="K612" s="117"/>
      <c r="L612" s="117"/>
      <c r="M612" s="117"/>
      <c r="N612" s="117"/>
      <c r="O612" s="117"/>
      <c r="P612" s="117"/>
    </row>
    <row r="613" s="95" customFormat="1" ht="15.75" customHeight="1" spans="1:16">
      <c r="A613" s="112">
        <v>2082701</v>
      </c>
      <c r="B613" s="113" t="s">
        <v>486</v>
      </c>
      <c r="C613" s="118"/>
      <c r="D613" s="118"/>
      <c r="E613" s="115">
        <f t="shared" si="97"/>
        <v>0</v>
      </c>
      <c r="F613" s="116" t="str">
        <f t="shared" si="98"/>
        <v/>
      </c>
      <c r="G613" s="118"/>
      <c r="H613" s="117"/>
      <c r="I613" s="117"/>
      <c r="J613" s="117"/>
      <c r="K613" s="117"/>
      <c r="L613" s="117"/>
      <c r="M613" s="117"/>
      <c r="N613" s="117"/>
      <c r="O613" s="117"/>
      <c r="P613" s="117"/>
    </row>
    <row r="614" s="95" customFormat="1" ht="15.75" customHeight="1" spans="1:16">
      <c r="A614" s="112">
        <v>2082702</v>
      </c>
      <c r="B614" s="113" t="s">
        <v>487</v>
      </c>
      <c r="C614" s="118"/>
      <c r="D614" s="118"/>
      <c r="E614" s="115">
        <f t="shared" si="97"/>
        <v>0</v>
      </c>
      <c r="F614" s="116" t="str">
        <f t="shared" si="98"/>
        <v/>
      </c>
      <c r="G614" s="118"/>
      <c r="H614" s="117"/>
      <c r="I614" s="117"/>
      <c r="J614" s="117"/>
      <c r="K614" s="117"/>
      <c r="L614" s="117"/>
      <c r="M614" s="117"/>
      <c r="N614" s="117"/>
      <c r="O614" s="117"/>
      <c r="P614" s="117"/>
    </row>
    <row r="615" s="95" customFormat="1" ht="15.75" customHeight="1" spans="1:16">
      <c r="A615" s="112">
        <v>2082799</v>
      </c>
      <c r="B615" s="113" t="s">
        <v>488</v>
      </c>
      <c r="C615" s="118"/>
      <c r="D615" s="118"/>
      <c r="E615" s="115">
        <f t="shared" si="97"/>
        <v>0</v>
      </c>
      <c r="F615" s="116" t="str">
        <f t="shared" si="98"/>
        <v/>
      </c>
      <c r="G615" s="118"/>
      <c r="H615" s="117"/>
      <c r="I615" s="117"/>
      <c r="J615" s="117"/>
      <c r="K615" s="117"/>
      <c r="L615" s="117"/>
      <c r="M615" s="117"/>
      <c r="N615" s="117"/>
      <c r="O615" s="117"/>
      <c r="P615" s="117"/>
    </row>
    <row r="616" s="95" customFormat="1" ht="15.75" customHeight="1" spans="1:16">
      <c r="A616" s="112">
        <v>20828</v>
      </c>
      <c r="B616" s="113" t="s">
        <v>489</v>
      </c>
      <c r="C616" s="114">
        <f t="shared" ref="C616:G616" si="107">SUM(C617,C618,C619,C620,C621,C622,C623)</f>
        <v>355</v>
      </c>
      <c r="D616" s="114">
        <f t="shared" si="107"/>
        <v>355</v>
      </c>
      <c r="E616" s="115">
        <f t="shared" si="97"/>
        <v>0</v>
      </c>
      <c r="F616" s="116">
        <f t="shared" si="98"/>
        <v>0</v>
      </c>
      <c r="G616" s="114">
        <f t="shared" si="107"/>
        <v>355</v>
      </c>
      <c r="H616" s="117"/>
      <c r="I616" s="117"/>
      <c r="J616" s="117"/>
      <c r="K616" s="117"/>
      <c r="L616" s="117"/>
      <c r="M616" s="117"/>
      <c r="N616" s="117"/>
      <c r="O616" s="117"/>
      <c r="P616" s="117"/>
    </row>
    <row r="617" s="95" customFormat="1" ht="15.75" customHeight="1" spans="1:16">
      <c r="A617" s="112">
        <v>2082801</v>
      </c>
      <c r="B617" s="113" t="s">
        <v>58</v>
      </c>
      <c r="C617" s="118">
        <v>136</v>
      </c>
      <c r="D617" s="118">
        <v>155</v>
      </c>
      <c r="E617" s="115">
        <f t="shared" si="97"/>
        <v>19</v>
      </c>
      <c r="F617" s="116">
        <f t="shared" si="98"/>
        <v>0.139705882352941</v>
      </c>
      <c r="G617" s="118">
        <v>155</v>
      </c>
      <c r="H617" s="117"/>
      <c r="I617" s="117"/>
      <c r="J617" s="117"/>
      <c r="K617" s="117"/>
      <c r="L617" s="117"/>
      <c r="M617" s="117"/>
      <c r="N617" s="117"/>
      <c r="O617" s="117"/>
      <c r="P617" s="117"/>
    </row>
    <row r="618" s="95" customFormat="1" ht="15.75" customHeight="1" spans="1:16">
      <c r="A618" s="112">
        <v>2082802</v>
      </c>
      <c r="B618" s="113" t="s">
        <v>59</v>
      </c>
      <c r="C618" s="119"/>
      <c r="D618" s="119"/>
      <c r="E618" s="115">
        <f t="shared" si="97"/>
        <v>0</v>
      </c>
      <c r="F618" s="116" t="str">
        <f t="shared" si="98"/>
        <v/>
      </c>
      <c r="G618" s="119"/>
      <c r="H618" s="117"/>
      <c r="I618" s="117"/>
      <c r="J618" s="117"/>
      <c r="K618" s="117"/>
      <c r="L618" s="117"/>
      <c r="M618" s="117"/>
      <c r="N618" s="117"/>
      <c r="O618" s="117"/>
      <c r="P618" s="117"/>
    </row>
    <row r="619" s="95" customFormat="1" ht="15.75" customHeight="1" spans="1:16">
      <c r="A619" s="112">
        <v>2082803</v>
      </c>
      <c r="B619" s="113" t="s">
        <v>60</v>
      </c>
      <c r="C619" s="119"/>
      <c r="D619" s="119"/>
      <c r="E619" s="115">
        <f t="shared" si="97"/>
        <v>0</v>
      </c>
      <c r="F619" s="116" t="str">
        <f t="shared" si="98"/>
        <v/>
      </c>
      <c r="G619" s="119"/>
      <c r="H619" s="117"/>
      <c r="I619" s="117"/>
      <c r="J619" s="117"/>
      <c r="K619" s="117"/>
      <c r="L619" s="117"/>
      <c r="M619" s="117"/>
      <c r="N619" s="117"/>
      <c r="O619" s="117"/>
      <c r="P619" s="117"/>
    </row>
    <row r="620" s="95" customFormat="1" ht="15.75" customHeight="1" spans="1:16">
      <c r="A620" s="112">
        <v>2082804</v>
      </c>
      <c r="B620" s="113" t="s">
        <v>490</v>
      </c>
      <c r="C620" s="119">
        <v>40</v>
      </c>
      <c r="D620" s="119">
        <v>52</v>
      </c>
      <c r="E620" s="115">
        <f t="shared" si="97"/>
        <v>12</v>
      </c>
      <c r="F620" s="116">
        <f t="shared" si="98"/>
        <v>0.3</v>
      </c>
      <c r="G620" s="119">
        <v>52</v>
      </c>
      <c r="H620" s="117"/>
      <c r="I620" s="117"/>
      <c r="J620" s="117"/>
      <c r="K620" s="117"/>
      <c r="L620" s="117"/>
      <c r="M620" s="117"/>
      <c r="N620" s="117"/>
      <c r="O620" s="117"/>
      <c r="P620" s="117"/>
    </row>
    <row r="621" s="95" customFormat="1" ht="15.75" customHeight="1" spans="1:16">
      <c r="A621" s="112">
        <v>2082805</v>
      </c>
      <c r="B621" s="113" t="s">
        <v>491</v>
      </c>
      <c r="C621" s="119"/>
      <c r="D621" s="119"/>
      <c r="E621" s="115">
        <f t="shared" si="97"/>
        <v>0</v>
      </c>
      <c r="F621" s="116" t="str">
        <f t="shared" si="98"/>
        <v/>
      </c>
      <c r="G621" s="119"/>
      <c r="H621" s="117"/>
      <c r="I621" s="117"/>
      <c r="J621" s="117"/>
      <c r="K621" s="117"/>
      <c r="L621" s="117"/>
      <c r="M621" s="117"/>
      <c r="N621" s="117"/>
      <c r="O621" s="117"/>
      <c r="P621" s="117"/>
    </row>
    <row r="622" s="95" customFormat="1" ht="15.75" customHeight="1" spans="1:16">
      <c r="A622" s="112">
        <v>2082850</v>
      </c>
      <c r="B622" s="113" t="s">
        <v>67</v>
      </c>
      <c r="C622" s="119">
        <v>179</v>
      </c>
      <c r="D622" s="119">
        <v>148</v>
      </c>
      <c r="E622" s="115">
        <f t="shared" si="97"/>
        <v>-31</v>
      </c>
      <c r="F622" s="116">
        <f t="shared" si="98"/>
        <v>-0.173184357541899</v>
      </c>
      <c r="G622" s="119">
        <v>148</v>
      </c>
      <c r="H622" s="117"/>
      <c r="I622" s="117"/>
      <c r="J622" s="117"/>
      <c r="K622" s="117"/>
      <c r="L622" s="117"/>
      <c r="M622" s="117"/>
      <c r="N622" s="117"/>
      <c r="O622" s="117"/>
      <c r="P622" s="117"/>
    </row>
    <row r="623" s="95" customFormat="1" ht="15.75" customHeight="1" spans="1:16">
      <c r="A623" s="112">
        <v>2082899</v>
      </c>
      <c r="B623" s="113" t="s">
        <v>492</v>
      </c>
      <c r="C623" s="119"/>
      <c r="D623" s="119"/>
      <c r="E623" s="115">
        <f t="shared" si="97"/>
        <v>0</v>
      </c>
      <c r="F623" s="116" t="str">
        <f t="shared" si="98"/>
        <v/>
      </c>
      <c r="G623" s="119"/>
      <c r="H623" s="117"/>
      <c r="I623" s="117"/>
      <c r="J623" s="117"/>
      <c r="K623" s="117"/>
      <c r="L623" s="117"/>
      <c r="M623" s="117"/>
      <c r="N623" s="117"/>
      <c r="O623" s="117"/>
      <c r="P623" s="117"/>
    </row>
    <row r="624" s="95" customFormat="1" ht="15.75" customHeight="1" spans="1:16">
      <c r="A624" s="112">
        <v>20830</v>
      </c>
      <c r="B624" s="113" t="s">
        <v>493</v>
      </c>
      <c r="C624" s="114">
        <f t="shared" ref="C624:G624" si="108">SUM(C625,C626)</f>
        <v>80</v>
      </c>
      <c r="D624" s="114">
        <f t="shared" si="108"/>
        <v>317</v>
      </c>
      <c r="E624" s="115">
        <f t="shared" si="97"/>
        <v>237</v>
      </c>
      <c r="F624" s="116">
        <f t="shared" si="98"/>
        <v>2.9625</v>
      </c>
      <c r="G624" s="114">
        <f t="shared" si="108"/>
        <v>317</v>
      </c>
      <c r="H624" s="117"/>
      <c r="I624" s="117"/>
      <c r="J624" s="117"/>
      <c r="K624" s="117"/>
      <c r="L624" s="117"/>
      <c r="M624" s="117"/>
      <c r="N624" s="117"/>
      <c r="O624" s="117"/>
      <c r="P624" s="117"/>
    </row>
    <row r="625" s="95" customFormat="1" ht="15.75" customHeight="1" spans="1:16">
      <c r="A625" s="112">
        <v>2083001</v>
      </c>
      <c r="B625" s="113" t="s">
        <v>494</v>
      </c>
      <c r="C625" s="118">
        <v>80</v>
      </c>
      <c r="D625" s="118">
        <v>57</v>
      </c>
      <c r="E625" s="115">
        <f t="shared" si="97"/>
        <v>-23</v>
      </c>
      <c r="F625" s="116">
        <f t="shared" si="98"/>
        <v>-0.2875</v>
      </c>
      <c r="G625" s="118">
        <v>57</v>
      </c>
      <c r="H625" s="117"/>
      <c r="I625" s="117"/>
      <c r="J625" s="117"/>
      <c r="K625" s="117"/>
      <c r="L625" s="117"/>
      <c r="M625" s="117"/>
      <c r="N625" s="117"/>
      <c r="O625" s="117"/>
      <c r="P625" s="117"/>
    </row>
    <row r="626" s="95" customFormat="1" ht="15.75" customHeight="1" spans="1:16">
      <c r="A626" s="112">
        <v>2083099</v>
      </c>
      <c r="B626" s="113" t="s">
        <v>495</v>
      </c>
      <c r="C626" s="118"/>
      <c r="D626" s="118">
        <v>260</v>
      </c>
      <c r="E626" s="115">
        <f t="shared" si="97"/>
        <v>260</v>
      </c>
      <c r="F626" s="116" t="str">
        <f t="shared" si="98"/>
        <v/>
      </c>
      <c r="G626" s="118">
        <v>260</v>
      </c>
      <c r="H626" s="117"/>
      <c r="I626" s="117"/>
      <c r="J626" s="117"/>
      <c r="K626" s="117"/>
      <c r="L626" s="117"/>
      <c r="M626" s="117"/>
      <c r="N626" s="117"/>
      <c r="O626" s="117"/>
      <c r="P626" s="117"/>
    </row>
    <row r="627" s="95" customFormat="1" ht="15.75" customHeight="1" spans="1:16">
      <c r="A627" s="112">
        <v>2089999</v>
      </c>
      <c r="B627" s="113" t="s">
        <v>496</v>
      </c>
      <c r="C627" s="118"/>
      <c r="D627" s="118"/>
      <c r="E627" s="115">
        <f t="shared" si="97"/>
        <v>0</v>
      </c>
      <c r="F627" s="116" t="str">
        <f t="shared" si="98"/>
        <v/>
      </c>
      <c r="G627" s="118"/>
      <c r="H627" s="117"/>
      <c r="I627" s="117"/>
      <c r="J627" s="117"/>
      <c r="K627" s="117"/>
      <c r="L627" s="117"/>
      <c r="M627" s="117"/>
      <c r="N627" s="117"/>
      <c r="O627" s="117"/>
      <c r="P627" s="117"/>
    </row>
    <row r="628" s="95" customFormat="1" ht="15.75" customHeight="1" spans="1:16">
      <c r="A628" s="112">
        <v>210</v>
      </c>
      <c r="B628" s="113" t="s">
        <v>497</v>
      </c>
      <c r="C628" s="114">
        <f t="shared" ref="C628:G628" si="109">SUM(C629,C634,C649,C653,C665,C668,C672,C677,C681,C685,C688,C697,C698)</f>
        <v>16023</v>
      </c>
      <c r="D628" s="114">
        <f t="shared" si="109"/>
        <v>34297</v>
      </c>
      <c r="E628" s="115">
        <f t="shared" si="97"/>
        <v>18274</v>
      </c>
      <c r="F628" s="116">
        <f t="shared" si="98"/>
        <v>1.14048555201897</v>
      </c>
      <c r="G628" s="114">
        <f t="shared" si="109"/>
        <v>34297</v>
      </c>
      <c r="H628" s="117"/>
      <c r="I628" s="117"/>
      <c r="J628" s="117"/>
      <c r="K628" s="117"/>
      <c r="L628" s="117"/>
      <c r="M628" s="117"/>
      <c r="N628" s="117"/>
      <c r="O628" s="117"/>
      <c r="P628" s="117"/>
    </row>
    <row r="629" s="95" customFormat="1" ht="15.75" customHeight="1" spans="1:16">
      <c r="A629" s="112">
        <v>21001</v>
      </c>
      <c r="B629" s="113" t="s">
        <v>498</v>
      </c>
      <c r="C629" s="114">
        <f t="shared" ref="C629:G629" si="110">SUM(C630,C631,C632,C633)</f>
        <v>193</v>
      </c>
      <c r="D629" s="114">
        <f t="shared" si="110"/>
        <v>199</v>
      </c>
      <c r="E629" s="115">
        <f t="shared" si="97"/>
        <v>6</v>
      </c>
      <c r="F629" s="116">
        <f t="shared" si="98"/>
        <v>0.0310880829015544</v>
      </c>
      <c r="G629" s="114">
        <f t="shared" si="110"/>
        <v>199</v>
      </c>
      <c r="H629" s="117"/>
      <c r="I629" s="117"/>
      <c r="J629" s="117"/>
      <c r="K629" s="117"/>
      <c r="L629" s="117"/>
      <c r="M629" s="117"/>
      <c r="N629" s="117"/>
      <c r="O629" s="117"/>
      <c r="P629" s="117"/>
    </row>
    <row r="630" s="95" customFormat="1" ht="15.75" customHeight="1" spans="1:16">
      <c r="A630" s="112">
        <v>2100101</v>
      </c>
      <c r="B630" s="113" t="s">
        <v>58</v>
      </c>
      <c r="C630" s="118">
        <v>193</v>
      </c>
      <c r="D630" s="118">
        <v>199</v>
      </c>
      <c r="E630" s="115">
        <f t="shared" si="97"/>
        <v>6</v>
      </c>
      <c r="F630" s="116">
        <f t="shared" si="98"/>
        <v>0.0310880829015544</v>
      </c>
      <c r="G630" s="118">
        <v>199</v>
      </c>
      <c r="H630" s="117"/>
      <c r="I630" s="117"/>
      <c r="J630" s="117"/>
      <c r="K630" s="117"/>
      <c r="L630" s="117"/>
      <c r="M630" s="117"/>
      <c r="N630" s="117"/>
      <c r="O630" s="117"/>
      <c r="P630" s="117"/>
    </row>
    <row r="631" s="95" customFormat="1" ht="15.75" customHeight="1" spans="1:16">
      <c r="A631" s="112">
        <v>2100102</v>
      </c>
      <c r="B631" s="113" t="s">
        <v>59</v>
      </c>
      <c r="C631" s="119"/>
      <c r="D631" s="119"/>
      <c r="E631" s="115">
        <f t="shared" si="97"/>
        <v>0</v>
      </c>
      <c r="F631" s="116" t="str">
        <f t="shared" si="98"/>
        <v/>
      </c>
      <c r="G631" s="119"/>
      <c r="H631" s="117"/>
      <c r="I631" s="117"/>
      <c r="J631" s="117"/>
      <c r="K631" s="117"/>
      <c r="L631" s="117"/>
      <c r="M631" s="117"/>
      <c r="N631" s="117"/>
      <c r="O631" s="117"/>
      <c r="P631" s="117"/>
    </row>
    <row r="632" s="95" customFormat="1" ht="15.75" customHeight="1" spans="1:16">
      <c r="A632" s="112">
        <v>2100103</v>
      </c>
      <c r="B632" s="113" t="s">
        <v>60</v>
      </c>
      <c r="C632" s="119"/>
      <c r="D632" s="119"/>
      <c r="E632" s="115">
        <f t="shared" si="97"/>
        <v>0</v>
      </c>
      <c r="F632" s="116" t="str">
        <f t="shared" si="98"/>
        <v/>
      </c>
      <c r="G632" s="119"/>
      <c r="H632" s="117"/>
      <c r="I632" s="117"/>
      <c r="J632" s="117"/>
      <c r="K632" s="117"/>
      <c r="L632" s="117"/>
      <c r="M632" s="117"/>
      <c r="N632" s="117"/>
      <c r="O632" s="117"/>
      <c r="P632" s="117"/>
    </row>
    <row r="633" s="95" customFormat="1" ht="15.75" customHeight="1" spans="1:16">
      <c r="A633" s="112">
        <v>2100199</v>
      </c>
      <c r="B633" s="113" t="s">
        <v>499</v>
      </c>
      <c r="C633" s="119"/>
      <c r="D633" s="119"/>
      <c r="E633" s="115">
        <f t="shared" si="97"/>
        <v>0</v>
      </c>
      <c r="F633" s="116" t="str">
        <f t="shared" si="98"/>
        <v/>
      </c>
      <c r="G633" s="119"/>
      <c r="H633" s="117"/>
      <c r="I633" s="117"/>
      <c r="J633" s="117"/>
      <c r="K633" s="117"/>
      <c r="L633" s="117"/>
      <c r="M633" s="117"/>
      <c r="N633" s="117"/>
      <c r="O633" s="117"/>
      <c r="P633" s="117"/>
    </row>
    <row r="634" s="95" customFormat="1" ht="15.75" customHeight="1" spans="1:16">
      <c r="A634" s="112">
        <v>21002</v>
      </c>
      <c r="B634" s="113" t="s">
        <v>500</v>
      </c>
      <c r="C634" s="114">
        <f t="shared" ref="C634:G634" si="111">SUM(C635,C636,C637,C638,C639,C640,C641,C642,C643,C644,C645,C646,C647,C648)</f>
        <v>5797</v>
      </c>
      <c r="D634" s="114">
        <f t="shared" si="111"/>
        <v>610</v>
      </c>
      <c r="E634" s="115">
        <f t="shared" si="97"/>
        <v>-5187</v>
      </c>
      <c r="F634" s="116">
        <f t="shared" si="98"/>
        <v>-0.894773158530274</v>
      </c>
      <c r="G634" s="114">
        <f t="shared" si="111"/>
        <v>610</v>
      </c>
      <c r="H634" s="117"/>
      <c r="I634" s="117"/>
      <c r="J634" s="117"/>
      <c r="K634" s="117"/>
      <c r="L634" s="117"/>
      <c r="M634" s="117"/>
      <c r="N634" s="117"/>
      <c r="O634" s="117"/>
      <c r="P634" s="117"/>
    </row>
    <row r="635" s="95" customFormat="1" ht="15.75" customHeight="1" spans="1:16">
      <c r="A635" s="112">
        <v>2100201</v>
      </c>
      <c r="B635" s="113" t="s">
        <v>501</v>
      </c>
      <c r="C635" s="118">
        <v>5797</v>
      </c>
      <c r="D635" s="118">
        <v>610</v>
      </c>
      <c r="E635" s="115">
        <f t="shared" si="97"/>
        <v>-5187</v>
      </c>
      <c r="F635" s="116">
        <f t="shared" si="98"/>
        <v>-0.894773158530274</v>
      </c>
      <c r="G635" s="118">
        <v>610</v>
      </c>
      <c r="H635" s="117"/>
      <c r="I635" s="117"/>
      <c r="J635" s="117"/>
      <c r="K635" s="117"/>
      <c r="L635" s="117"/>
      <c r="M635" s="117"/>
      <c r="N635" s="117"/>
      <c r="O635" s="117"/>
      <c r="P635" s="117"/>
    </row>
    <row r="636" s="95" customFormat="1" ht="15.75" customHeight="1" spans="1:16">
      <c r="A636" s="112">
        <v>2100202</v>
      </c>
      <c r="B636" s="113" t="s">
        <v>502</v>
      </c>
      <c r="C636" s="119"/>
      <c r="D636" s="119"/>
      <c r="E636" s="115">
        <f t="shared" si="97"/>
        <v>0</v>
      </c>
      <c r="F636" s="116" t="str">
        <f t="shared" si="98"/>
        <v/>
      </c>
      <c r="G636" s="119"/>
      <c r="H636" s="117"/>
      <c r="I636" s="117"/>
      <c r="J636" s="117"/>
      <c r="K636" s="117"/>
      <c r="L636" s="117"/>
      <c r="M636" s="117"/>
      <c r="N636" s="117"/>
      <c r="O636" s="117"/>
      <c r="P636" s="117"/>
    </row>
    <row r="637" s="95" customFormat="1" ht="15.75" customHeight="1" spans="1:16">
      <c r="A637" s="112">
        <v>2100203</v>
      </c>
      <c r="B637" s="113" t="s">
        <v>503</v>
      </c>
      <c r="C637" s="119"/>
      <c r="D637" s="119"/>
      <c r="E637" s="115">
        <f t="shared" si="97"/>
        <v>0</v>
      </c>
      <c r="F637" s="116" t="str">
        <f t="shared" si="98"/>
        <v/>
      </c>
      <c r="G637" s="119"/>
      <c r="H637" s="117"/>
      <c r="I637" s="117"/>
      <c r="J637" s="117"/>
      <c r="K637" s="117"/>
      <c r="L637" s="117"/>
      <c r="M637" s="117"/>
      <c r="N637" s="117"/>
      <c r="O637" s="117"/>
      <c r="P637" s="117"/>
    </row>
    <row r="638" s="95" customFormat="1" ht="15.75" customHeight="1" spans="1:16">
      <c r="A638" s="112">
        <v>2100204</v>
      </c>
      <c r="B638" s="113" t="s">
        <v>504</v>
      </c>
      <c r="C638" s="119"/>
      <c r="D638" s="119"/>
      <c r="E638" s="115">
        <f t="shared" si="97"/>
        <v>0</v>
      </c>
      <c r="F638" s="116" t="str">
        <f t="shared" si="98"/>
        <v/>
      </c>
      <c r="G638" s="119"/>
      <c r="H638" s="117"/>
      <c r="I638" s="117"/>
      <c r="J638" s="117"/>
      <c r="K638" s="117"/>
      <c r="L638" s="117"/>
      <c r="M638" s="117"/>
      <c r="N638" s="117"/>
      <c r="O638" s="117"/>
      <c r="P638" s="117"/>
    </row>
    <row r="639" s="95" customFormat="1" ht="15.75" customHeight="1" spans="1:16">
      <c r="A639" s="112">
        <v>2100205</v>
      </c>
      <c r="B639" s="113" t="s">
        <v>505</v>
      </c>
      <c r="C639" s="119"/>
      <c r="D639" s="119"/>
      <c r="E639" s="115">
        <f t="shared" si="97"/>
        <v>0</v>
      </c>
      <c r="F639" s="116" t="str">
        <f t="shared" si="98"/>
        <v/>
      </c>
      <c r="G639" s="119"/>
      <c r="H639" s="117"/>
      <c r="I639" s="117"/>
      <c r="J639" s="117"/>
      <c r="K639" s="117"/>
      <c r="L639" s="117"/>
      <c r="M639" s="117"/>
      <c r="N639" s="117"/>
      <c r="O639" s="117"/>
      <c r="P639" s="117"/>
    </row>
    <row r="640" s="95" customFormat="1" ht="15.75" customHeight="1" spans="1:16">
      <c r="A640" s="112">
        <v>2100206</v>
      </c>
      <c r="B640" s="113" t="s">
        <v>506</v>
      </c>
      <c r="C640" s="119"/>
      <c r="D640" s="119"/>
      <c r="E640" s="115">
        <f t="shared" si="97"/>
        <v>0</v>
      </c>
      <c r="F640" s="116" t="str">
        <f t="shared" si="98"/>
        <v/>
      </c>
      <c r="G640" s="119"/>
      <c r="H640" s="117"/>
      <c r="I640" s="117"/>
      <c r="J640" s="117"/>
      <c r="K640" s="117"/>
      <c r="L640" s="117"/>
      <c r="M640" s="117"/>
      <c r="N640" s="117"/>
      <c r="O640" s="117"/>
      <c r="P640" s="117"/>
    </row>
    <row r="641" s="95" customFormat="1" ht="15.75" customHeight="1" spans="1:16">
      <c r="A641" s="112">
        <v>2100207</v>
      </c>
      <c r="B641" s="113" t="s">
        <v>507</v>
      </c>
      <c r="C641" s="119"/>
      <c r="D641" s="119"/>
      <c r="E641" s="115">
        <f t="shared" si="97"/>
        <v>0</v>
      </c>
      <c r="F641" s="116" t="str">
        <f t="shared" si="98"/>
        <v/>
      </c>
      <c r="G641" s="119"/>
      <c r="H641" s="117"/>
      <c r="I641" s="117"/>
      <c r="J641" s="117"/>
      <c r="K641" s="117"/>
      <c r="L641" s="117"/>
      <c r="M641" s="117"/>
      <c r="N641" s="117"/>
      <c r="O641" s="117"/>
      <c r="P641" s="117"/>
    </row>
    <row r="642" s="95" customFormat="1" ht="15.75" customHeight="1" spans="1:16">
      <c r="A642" s="112">
        <v>2100208</v>
      </c>
      <c r="B642" s="113" t="s">
        <v>508</v>
      </c>
      <c r="C642" s="119"/>
      <c r="D642" s="119"/>
      <c r="E642" s="115">
        <f t="shared" si="97"/>
        <v>0</v>
      </c>
      <c r="F642" s="116" t="str">
        <f t="shared" si="98"/>
        <v/>
      </c>
      <c r="G642" s="119"/>
      <c r="H642" s="117"/>
      <c r="I642" s="117"/>
      <c r="J642" s="117"/>
      <c r="K642" s="117"/>
      <c r="L642" s="117"/>
      <c r="M642" s="117"/>
      <c r="N642" s="117"/>
      <c r="O642" s="117"/>
      <c r="P642" s="117"/>
    </row>
    <row r="643" s="95" customFormat="1" ht="15.75" customHeight="1" spans="1:16">
      <c r="A643" s="112">
        <v>2100209</v>
      </c>
      <c r="B643" s="113" t="s">
        <v>509</v>
      </c>
      <c r="C643" s="119"/>
      <c r="D643" s="119"/>
      <c r="E643" s="115">
        <f t="shared" si="97"/>
        <v>0</v>
      </c>
      <c r="F643" s="116" t="str">
        <f t="shared" si="98"/>
        <v/>
      </c>
      <c r="G643" s="119"/>
      <c r="H643" s="117"/>
      <c r="I643" s="117"/>
      <c r="J643" s="117"/>
      <c r="K643" s="117"/>
      <c r="L643" s="117"/>
      <c r="M643" s="117"/>
      <c r="N643" s="117"/>
      <c r="O643" s="117"/>
      <c r="P643" s="117"/>
    </row>
    <row r="644" s="95" customFormat="1" ht="15.75" customHeight="1" spans="1:16">
      <c r="A644" s="112">
        <v>2100210</v>
      </c>
      <c r="B644" s="113" t="s">
        <v>510</v>
      </c>
      <c r="C644" s="119"/>
      <c r="D644" s="119"/>
      <c r="E644" s="115">
        <f t="shared" si="97"/>
        <v>0</v>
      </c>
      <c r="F644" s="116" t="str">
        <f t="shared" si="98"/>
        <v/>
      </c>
      <c r="G644" s="119"/>
      <c r="H644" s="117"/>
      <c r="I644" s="117"/>
      <c r="J644" s="117"/>
      <c r="K644" s="117"/>
      <c r="L644" s="117"/>
      <c r="M644" s="117"/>
      <c r="N644" s="117"/>
      <c r="O644" s="117"/>
      <c r="P644" s="117"/>
    </row>
    <row r="645" s="95" customFormat="1" ht="15.75" customHeight="1" spans="1:16">
      <c r="A645" s="112">
        <v>2100211</v>
      </c>
      <c r="B645" s="113" t="s">
        <v>511</v>
      </c>
      <c r="C645" s="119"/>
      <c r="D645" s="119"/>
      <c r="E645" s="115">
        <f t="shared" ref="E645:E708" si="112">D645-C645</f>
        <v>0</v>
      </c>
      <c r="F645" s="116" t="str">
        <f t="shared" ref="F645:F708" si="113">IFERROR(E645/C645,"")</f>
        <v/>
      </c>
      <c r="G645" s="119"/>
      <c r="H645" s="117"/>
      <c r="I645" s="117"/>
      <c r="J645" s="117"/>
      <c r="K645" s="117"/>
      <c r="L645" s="117"/>
      <c r="M645" s="117"/>
      <c r="N645" s="117"/>
      <c r="O645" s="117"/>
      <c r="P645" s="117"/>
    </row>
    <row r="646" s="95" customFormat="1" ht="15.75" customHeight="1" spans="1:16">
      <c r="A646" s="112">
        <v>2100212</v>
      </c>
      <c r="B646" s="113" t="s">
        <v>512</v>
      </c>
      <c r="C646" s="119"/>
      <c r="D646" s="119"/>
      <c r="E646" s="115">
        <f t="shared" si="112"/>
        <v>0</v>
      </c>
      <c r="F646" s="116" t="str">
        <f t="shared" si="113"/>
        <v/>
      </c>
      <c r="G646" s="119"/>
      <c r="H646" s="117"/>
      <c r="I646" s="117"/>
      <c r="J646" s="117"/>
      <c r="K646" s="117"/>
      <c r="L646" s="117"/>
      <c r="M646" s="117"/>
      <c r="N646" s="117"/>
      <c r="O646" s="117"/>
      <c r="P646" s="117"/>
    </row>
    <row r="647" s="95" customFormat="1" ht="15.75" customHeight="1" spans="1:16">
      <c r="A647" s="112">
        <v>2100213</v>
      </c>
      <c r="B647" s="113" t="s">
        <v>513</v>
      </c>
      <c r="C647" s="119"/>
      <c r="D647" s="119"/>
      <c r="E647" s="115">
        <f t="shared" si="112"/>
        <v>0</v>
      </c>
      <c r="F647" s="116" t="str">
        <f t="shared" si="113"/>
        <v/>
      </c>
      <c r="G647" s="119"/>
      <c r="H647" s="117"/>
      <c r="I647" s="117"/>
      <c r="J647" s="117"/>
      <c r="K647" s="117"/>
      <c r="L647" s="117"/>
      <c r="M647" s="117"/>
      <c r="N647" s="117"/>
      <c r="O647" s="117"/>
      <c r="P647" s="117"/>
    </row>
    <row r="648" s="95" customFormat="1" ht="15.75" customHeight="1" spans="1:16">
      <c r="A648" s="112">
        <v>2100299</v>
      </c>
      <c r="B648" s="113" t="s">
        <v>514</v>
      </c>
      <c r="C648" s="119"/>
      <c r="D648" s="119"/>
      <c r="E648" s="115">
        <f t="shared" si="112"/>
        <v>0</v>
      </c>
      <c r="F648" s="116" t="str">
        <f t="shared" si="113"/>
        <v/>
      </c>
      <c r="G648" s="119"/>
      <c r="H648" s="117"/>
      <c r="I648" s="117"/>
      <c r="J648" s="117"/>
      <c r="K648" s="117"/>
      <c r="L648" s="117"/>
      <c r="M648" s="117"/>
      <c r="N648" s="117"/>
      <c r="O648" s="117"/>
      <c r="P648" s="117"/>
    </row>
    <row r="649" s="95" customFormat="1" ht="15.75" customHeight="1" spans="1:16">
      <c r="A649" s="112">
        <v>21003</v>
      </c>
      <c r="B649" s="113" t="s">
        <v>515</v>
      </c>
      <c r="C649" s="114">
        <f t="shared" ref="C649:G649" si="114">SUM(C650,C651,C652)</f>
        <v>1057</v>
      </c>
      <c r="D649" s="114">
        <f t="shared" si="114"/>
        <v>4209</v>
      </c>
      <c r="E649" s="115">
        <f t="shared" si="112"/>
        <v>3152</v>
      </c>
      <c r="F649" s="116">
        <f t="shared" si="113"/>
        <v>2.98202459791864</v>
      </c>
      <c r="G649" s="114">
        <f t="shared" si="114"/>
        <v>4209</v>
      </c>
      <c r="H649" s="117"/>
      <c r="I649" s="117"/>
      <c r="J649" s="117"/>
      <c r="K649" s="117"/>
      <c r="L649" s="117"/>
      <c r="M649" s="117"/>
      <c r="N649" s="117"/>
      <c r="O649" s="117"/>
      <c r="P649" s="117"/>
    </row>
    <row r="650" s="95" customFormat="1" ht="15.75" customHeight="1" spans="1:16">
      <c r="A650" s="112">
        <v>2100301</v>
      </c>
      <c r="B650" s="113" t="s">
        <v>516</v>
      </c>
      <c r="C650" s="118"/>
      <c r="D650" s="118"/>
      <c r="E650" s="115">
        <f t="shared" si="112"/>
        <v>0</v>
      </c>
      <c r="F650" s="116" t="str">
        <f t="shared" si="113"/>
        <v/>
      </c>
      <c r="G650" s="118"/>
      <c r="H650" s="117"/>
      <c r="I650" s="117"/>
      <c r="J650" s="117"/>
      <c r="K650" s="117"/>
      <c r="L650" s="117"/>
      <c r="M650" s="117"/>
      <c r="N650" s="117"/>
      <c r="O650" s="117"/>
      <c r="P650" s="117"/>
    </row>
    <row r="651" s="95" customFormat="1" ht="15.75" customHeight="1" spans="1:16">
      <c r="A651" s="112">
        <v>2100302</v>
      </c>
      <c r="B651" s="113" t="s">
        <v>517</v>
      </c>
      <c r="C651" s="118">
        <v>1057</v>
      </c>
      <c r="D651" s="118">
        <v>4209</v>
      </c>
      <c r="E651" s="115">
        <f t="shared" si="112"/>
        <v>3152</v>
      </c>
      <c r="F651" s="116">
        <f t="shared" si="113"/>
        <v>2.98202459791864</v>
      </c>
      <c r="G651" s="118">
        <v>4209</v>
      </c>
      <c r="H651" s="117"/>
      <c r="I651" s="117"/>
      <c r="J651" s="117"/>
      <c r="K651" s="117"/>
      <c r="L651" s="117"/>
      <c r="M651" s="117"/>
      <c r="N651" s="117"/>
      <c r="O651" s="117"/>
      <c r="P651" s="117"/>
    </row>
    <row r="652" s="95" customFormat="1" ht="15.75" customHeight="1" spans="1:16">
      <c r="A652" s="112">
        <v>2100399</v>
      </c>
      <c r="B652" s="113" t="s">
        <v>518</v>
      </c>
      <c r="C652" s="118"/>
      <c r="D652" s="118"/>
      <c r="E652" s="115">
        <f t="shared" si="112"/>
        <v>0</v>
      </c>
      <c r="F652" s="116" t="str">
        <f t="shared" si="113"/>
        <v/>
      </c>
      <c r="G652" s="118"/>
      <c r="H652" s="117"/>
      <c r="I652" s="117"/>
      <c r="J652" s="117"/>
      <c r="K652" s="117"/>
      <c r="L652" s="117"/>
      <c r="M652" s="117"/>
      <c r="N652" s="117"/>
      <c r="O652" s="117"/>
      <c r="P652" s="117"/>
    </row>
    <row r="653" s="95" customFormat="1" ht="15.75" customHeight="1" spans="1:16">
      <c r="A653" s="112">
        <v>21004</v>
      </c>
      <c r="B653" s="113" t="s">
        <v>519</v>
      </c>
      <c r="C653" s="114">
        <f t="shared" ref="C653:G653" si="115">SUM(C654,C655,C656,C657,C658,C659,C660,C661,C662,C663,C664)</f>
        <v>1977</v>
      </c>
      <c r="D653" s="114">
        <f t="shared" si="115"/>
        <v>10202</v>
      </c>
      <c r="E653" s="115">
        <f t="shared" si="112"/>
        <v>8225</v>
      </c>
      <c r="F653" s="116">
        <f t="shared" si="113"/>
        <v>4.16034395548811</v>
      </c>
      <c r="G653" s="114">
        <f t="shared" si="115"/>
        <v>10202</v>
      </c>
      <c r="H653" s="117"/>
      <c r="I653" s="117"/>
      <c r="J653" s="117"/>
      <c r="K653" s="117"/>
      <c r="L653" s="117"/>
      <c r="M653" s="117"/>
      <c r="N653" s="117"/>
      <c r="O653" s="117"/>
      <c r="P653" s="117"/>
    </row>
    <row r="654" s="95" customFormat="1" ht="15.75" customHeight="1" spans="1:16">
      <c r="A654" s="112">
        <v>2100401</v>
      </c>
      <c r="B654" s="113" t="s">
        <v>520</v>
      </c>
      <c r="C654" s="118">
        <v>648</v>
      </c>
      <c r="D654" s="118">
        <v>454</v>
      </c>
      <c r="E654" s="115">
        <f t="shared" si="112"/>
        <v>-194</v>
      </c>
      <c r="F654" s="116">
        <f t="shared" si="113"/>
        <v>-0.299382716049383</v>
      </c>
      <c r="G654" s="118">
        <v>454</v>
      </c>
      <c r="H654" s="117"/>
      <c r="I654" s="117"/>
      <c r="J654" s="117"/>
      <c r="K654" s="117"/>
      <c r="L654" s="117"/>
      <c r="M654" s="117"/>
      <c r="N654" s="117"/>
      <c r="O654" s="117"/>
      <c r="P654" s="117"/>
    </row>
    <row r="655" s="95" customFormat="1" ht="15.75" customHeight="1" spans="1:16">
      <c r="A655" s="112">
        <v>2100402</v>
      </c>
      <c r="B655" s="113" t="s">
        <v>521</v>
      </c>
      <c r="C655" s="119">
        <v>132</v>
      </c>
      <c r="D655" s="119">
        <v>121</v>
      </c>
      <c r="E655" s="115">
        <f t="shared" si="112"/>
        <v>-11</v>
      </c>
      <c r="F655" s="116">
        <f t="shared" si="113"/>
        <v>-0.0833333333333333</v>
      </c>
      <c r="G655" s="119">
        <v>121</v>
      </c>
      <c r="H655" s="117"/>
      <c r="I655" s="117"/>
      <c r="J655" s="117"/>
      <c r="K655" s="117"/>
      <c r="L655" s="117"/>
      <c r="M655" s="117"/>
      <c r="N655" s="117"/>
      <c r="O655" s="117"/>
      <c r="P655" s="117"/>
    </row>
    <row r="656" s="95" customFormat="1" ht="15.75" customHeight="1" spans="1:16">
      <c r="A656" s="112">
        <v>2100403</v>
      </c>
      <c r="B656" s="113" t="s">
        <v>522</v>
      </c>
      <c r="C656" s="119">
        <v>311</v>
      </c>
      <c r="D656" s="119">
        <v>343</v>
      </c>
      <c r="E656" s="115">
        <f t="shared" si="112"/>
        <v>32</v>
      </c>
      <c r="F656" s="116">
        <f t="shared" si="113"/>
        <v>0.102893890675241</v>
      </c>
      <c r="G656" s="119">
        <v>343</v>
      </c>
      <c r="H656" s="117"/>
      <c r="I656" s="117"/>
      <c r="J656" s="117"/>
      <c r="K656" s="117"/>
      <c r="L656" s="117"/>
      <c r="M656" s="117"/>
      <c r="N656" s="117"/>
      <c r="O656" s="117"/>
      <c r="P656" s="117"/>
    </row>
    <row r="657" s="95" customFormat="1" ht="15.75" customHeight="1" spans="1:16">
      <c r="A657" s="112">
        <v>2100404</v>
      </c>
      <c r="B657" s="113" t="s">
        <v>523</v>
      </c>
      <c r="C657" s="119"/>
      <c r="D657" s="119"/>
      <c r="E657" s="115">
        <f t="shared" si="112"/>
        <v>0</v>
      </c>
      <c r="F657" s="116" t="str">
        <f t="shared" si="113"/>
        <v/>
      </c>
      <c r="G657" s="119"/>
      <c r="H657" s="117"/>
      <c r="I657" s="117"/>
      <c r="J657" s="117"/>
      <c r="K657" s="117"/>
      <c r="L657" s="117"/>
      <c r="M657" s="117"/>
      <c r="N657" s="117"/>
      <c r="O657" s="117"/>
      <c r="P657" s="117"/>
    </row>
    <row r="658" s="95" customFormat="1" ht="15.75" customHeight="1" spans="1:16">
      <c r="A658" s="112">
        <v>2100405</v>
      </c>
      <c r="B658" s="113" t="s">
        <v>524</v>
      </c>
      <c r="C658" s="119"/>
      <c r="D658" s="119"/>
      <c r="E658" s="115">
        <f t="shared" si="112"/>
        <v>0</v>
      </c>
      <c r="F658" s="116" t="str">
        <f t="shared" si="113"/>
        <v/>
      </c>
      <c r="G658" s="119"/>
      <c r="H658" s="117"/>
      <c r="I658" s="117"/>
      <c r="J658" s="117"/>
      <c r="K658" s="117"/>
      <c r="L658" s="117"/>
      <c r="M658" s="117"/>
      <c r="N658" s="117"/>
      <c r="O658" s="117"/>
      <c r="P658" s="117"/>
    </row>
    <row r="659" s="95" customFormat="1" ht="15.75" customHeight="1" spans="1:16">
      <c r="A659" s="112">
        <v>2100406</v>
      </c>
      <c r="B659" s="113" t="s">
        <v>525</v>
      </c>
      <c r="C659" s="119"/>
      <c r="D659" s="119"/>
      <c r="E659" s="115">
        <f t="shared" si="112"/>
        <v>0</v>
      </c>
      <c r="F659" s="116" t="str">
        <f t="shared" si="113"/>
        <v/>
      </c>
      <c r="G659" s="119"/>
      <c r="H659" s="117"/>
      <c r="I659" s="117"/>
      <c r="J659" s="117"/>
      <c r="K659" s="117"/>
      <c r="L659" s="117"/>
      <c r="M659" s="117"/>
      <c r="N659" s="117"/>
      <c r="O659" s="117"/>
      <c r="P659" s="117"/>
    </row>
    <row r="660" s="95" customFormat="1" ht="15.75" customHeight="1" spans="1:16">
      <c r="A660" s="112">
        <v>2100407</v>
      </c>
      <c r="B660" s="113" t="s">
        <v>526</v>
      </c>
      <c r="C660" s="119"/>
      <c r="D660" s="119"/>
      <c r="E660" s="115">
        <f t="shared" si="112"/>
        <v>0</v>
      </c>
      <c r="F660" s="116" t="str">
        <f t="shared" si="113"/>
        <v/>
      </c>
      <c r="G660" s="119"/>
      <c r="H660" s="117"/>
      <c r="I660" s="117"/>
      <c r="J660" s="117"/>
      <c r="K660" s="117"/>
      <c r="L660" s="117"/>
      <c r="M660" s="117"/>
      <c r="N660" s="117"/>
      <c r="O660" s="117"/>
      <c r="P660" s="117"/>
    </row>
    <row r="661" s="95" customFormat="1" ht="15.75" customHeight="1" spans="1:16">
      <c r="A661" s="112">
        <v>2100408</v>
      </c>
      <c r="B661" s="113" t="s">
        <v>527</v>
      </c>
      <c r="C661" s="119">
        <v>350</v>
      </c>
      <c r="D661" s="119">
        <v>2047</v>
      </c>
      <c r="E661" s="115">
        <f t="shared" si="112"/>
        <v>1697</v>
      </c>
      <c r="F661" s="116">
        <f t="shared" si="113"/>
        <v>4.84857142857143</v>
      </c>
      <c r="G661" s="119">
        <v>2047</v>
      </c>
      <c r="H661" s="117"/>
      <c r="I661" s="117"/>
      <c r="J661" s="117"/>
      <c r="K661" s="117"/>
      <c r="L661" s="117"/>
      <c r="M661" s="117"/>
      <c r="N661" s="117"/>
      <c r="O661" s="117"/>
      <c r="P661" s="117"/>
    </row>
    <row r="662" s="95" customFormat="1" ht="15.75" customHeight="1" spans="1:16">
      <c r="A662" s="112">
        <v>2100409</v>
      </c>
      <c r="B662" s="113" t="s">
        <v>528</v>
      </c>
      <c r="C662" s="119">
        <v>36</v>
      </c>
      <c r="D662" s="119">
        <v>36</v>
      </c>
      <c r="E662" s="115">
        <f t="shared" si="112"/>
        <v>0</v>
      </c>
      <c r="F662" s="116">
        <f t="shared" si="113"/>
        <v>0</v>
      </c>
      <c r="G662" s="119">
        <v>36</v>
      </c>
      <c r="H662" s="117"/>
      <c r="I662" s="117"/>
      <c r="J662" s="117"/>
      <c r="K662" s="117"/>
      <c r="L662" s="117"/>
      <c r="M662" s="117"/>
      <c r="N662" s="117"/>
      <c r="O662" s="117"/>
      <c r="P662" s="117"/>
    </row>
    <row r="663" s="95" customFormat="1" ht="15.75" customHeight="1" spans="1:16">
      <c r="A663" s="112">
        <v>2100410</v>
      </c>
      <c r="B663" s="113" t="s">
        <v>529</v>
      </c>
      <c r="C663" s="119">
        <v>500</v>
      </c>
      <c r="D663" s="119">
        <v>7201</v>
      </c>
      <c r="E663" s="115">
        <f t="shared" si="112"/>
        <v>6701</v>
      </c>
      <c r="F663" s="116">
        <f t="shared" si="113"/>
        <v>13.402</v>
      </c>
      <c r="G663" s="119">
        <v>7201</v>
      </c>
      <c r="H663" s="117"/>
      <c r="I663" s="117"/>
      <c r="J663" s="117"/>
      <c r="K663" s="117"/>
      <c r="L663" s="117"/>
      <c r="M663" s="117"/>
      <c r="N663" s="117"/>
      <c r="O663" s="117"/>
      <c r="P663" s="117"/>
    </row>
    <row r="664" s="95" customFormat="1" ht="15.75" customHeight="1" spans="1:16">
      <c r="A664" s="112">
        <v>2100499</v>
      </c>
      <c r="B664" s="113" t="s">
        <v>530</v>
      </c>
      <c r="C664" s="119"/>
      <c r="D664" s="119"/>
      <c r="E664" s="115">
        <f t="shared" si="112"/>
        <v>0</v>
      </c>
      <c r="F664" s="116" t="str">
        <f t="shared" si="113"/>
        <v/>
      </c>
      <c r="G664" s="119"/>
      <c r="H664" s="117"/>
      <c r="I664" s="117"/>
      <c r="J664" s="117"/>
      <c r="K664" s="117"/>
      <c r="L664" s="117"/>
      <c r="M664" s="117"/>
      <c r="N664" s="117"/>
      <c r="O664" s="117"/>
      <c r="P664" s="117"/>
    </row>
    <row r="665" s="95" customFormat="1" ht="15.75" customHeight="1" spans="1:16">
      <c r="A665" s="112">
        <v>21006</v>
      </c>
      <c r="B665" s="113" t="s">
        <v>531</v>
      </c>
      <c r="C665" s="114">
        <f t="shared" ref="C665:G665" si="116">SUM(C666,C667)</f>
        <v>0</v>
      </c>
      <c r="D665" s="114">
        <f t="shared" si="116"/>
        <v>0</v>
      </c>
      <c r="E665" s="115">
        <f t="shared" si="112"/>
        <v>0</v>
      </c>
      <c r="F665" s="116" t="str">
        <f t="shared" si="113"/>
        <v/>
      </c>
      <c r="G665" s="114">
        <f t="shared" si="116"/>
        <v>0</v>
      </c>
      <c r="H665" s="117"/>
      <c r="I665" s="117"/>
      <c r="J665" s="117"/>
      <c r="K665" s="117"/>
      <c r="L665" s="117"/>
      <c r="M665" s="117"/>
      <c r="N665" s="117"/>
      <c r="O665" s="117"/>
      <c r="P665" s="117"/>
    </row>
    <row r="666" s="95" customFormat="1" ht="15.75" customHeight="1" spans="1:16">
      <c r="A666" s="112">
        <v>2100601</v>
      </c>
      <c r="B666" s="113" t="s">
        <v>532</v>
      </c>
      <c r="C666" s="118"/>
      <c r="D666" s="118"/>
      <c r="E666" s="115">
        <f t="shared" si="112"/>
        <v>0</v>
      </c>
      <c r="F666" s="116" t="str">
        <f t="shared" si="113"/>
        <v/>
      </c>
      <c r="G666" s="118"/>
      <c r="H666" s="117"/>
      <c r="I666" s="117"/>
      <c r="J666" s="117"/>
      <c r="K666" s="117"/>
      <c r="L666" s="117"/>
      <c r="M666" s="117"/>
      <c r="N666" s="117"/>
      <c r="O666" s="117"/>
      <c r="P666" s="117"/>
    </row>
    <row r="667" s="95" customFormat="1" ht="15.75" customHeight="1" spans="1:16">
      <c r="A667" s="112">
        <v>2100699</v>
      </c>
      <c r="B667" s="113" t="s">
        <v>533</v>
      </c>
      <c r="C667" s="118"/>
      <c r="D667" s="118"/>
      <c r="E667" s="115">
        <f t="shared" si="112"/>
        <v>0</v>
      </c>
      <c r="F667" s="116" t="str">
        <f t="shared" si="113"/>
        <v/>
      </c>
      <c r="G667" s="118"/>
      <c r="H667" s="117"/>
      <c r="I667" s="117"/>
      <c r="J667" s="117"/>
      <c r="K667" s="117"/>
      <c r="L667" s="117"/>
      <c r="M667" s="117"/>
      <c r="N667" s="117"/>
      <c r="O667" s="117"/>
      <c r="P667" s="117"/>
    </row>
    <row r="668" s="95" customFormat="1" ht="15.75" customHeight="1" spans="1:16">
      <c r="A668" s="112">
        <v>21007</v>
      </c>
      <c r="B668" s="113" t="s">
        <v>534</v>
      </c>
      <c r="C668" s="114">
        <f t="shared" ref="C668:G668" si="117">SUM(C669,C670,C671)</f>
        <v>807</v>
      </c>
      <c r="D668" s="114">
        <f t="shared" si="117"/>
        <v>1825</v>
      </c>
      <c r="E668" s="115">
        <f t="shared" si="112"/>
        <v>1018</v>
      </c>
      <c r="F668" s="116">
        <f t="shared" si="113"/>
        <v>1.26146220570012</v>
      </c>
      <c r="G668" s="114">
        <f t="shared" si="117"/>
        <v>1825</v>
      </c>
      <c r="H668" s="117"/>
      <c r="I668" s="117"/>
      <c r="J668" s="117"/>
      <c r="K668" s="117"/>
      <c r="L668" s="117"/>
      <c r="M668" s="117"/>
      <c r="N668" s="117"/>
      <c r="O668" s="117"/>
      <c r="P668" s="117"/>
    </row>
    <row r="669" s="95" customFormat="1" ht="15.75" customHeight="1" spans="1:16">
      <c r="A669" s="112">
        <v>2100716</v>
      </c>
      <c r="B669" s="113" t="s">
        <v>535</v>
      </c>
      <c r="C669" s="118"/>
      <c r="D669" s="118"/>
      <c r="E669" s="115">
        <f t="shared" si="112"/>
        <v>0</v>
      </c>
      <c r="F669" s="116" t="str">
        <f t="shared" si="113"/>
        <v/>
      </c>
      <c r="G669" s="118"/>
      <c r="H669" s="117"/>
      <c r="I669" s="117"/>
      <c r="J669" s="117"/>
      <c r="K669" s="117"/>
      <c r="L669" s="117"/>
      <c r="M669" s="117"/>
      <c r="N669" s="117"/>
      <c r="O669" s="117"/>
      <c r="P669" s="117"/>
    </row>
    <row r="670" s="95" customFormat="1" ht="15.75" customHeight="1" spans="1:16">
      <c r="A670" s="112">
        <v>2100717</v>
      </c>
      <c r="B670" s="113" t="s">
        <v>536</v>
      </c>
      <c r="C670" s="119">
        <v>807</v>
      </c>
      <c r="D670" s="119">
        <v>1825</v>
      </c>
      <c r="E670" s="115">
        <f t="shared" si="112"/>
        <v>1018</v>
      </c>
      <c r="F670" s="116">
        <f t="shared" si="113"/>
        <v>1.26146220570012</v>
      </c>
      <c r="G670" s="119">
        <v>1825</v>
      </c>
      <c r="H670" s="117"/>
      <c r="I670" s="117"/>
      <c r="J670" s="117"/>
      <c r="K670" s="117"/>
      <c r="L670" s="117"/>
      <c r="M670" s="117"/>
      <c r="N670" s="117"/>
      <c r="O670" s="117"/>
      <c r="P670" s="117"/>
    </row>
    <row r="671" s="95" customFormat="1" ht="15.75" customHeight="1" spans="1:16">
      <c r="A671" s="112">
        <v>2100799</v>
      </c>
      <c r="B671" s="113" t="s">
        <v>537</v>
      </c>
      <c r="C671" s="119"/>
      <c r="D671" s="119"/>
      <c r="E671" s="115">
        <f t="shared" si="112"/>
        <v>0</v>
      </c>
      <c r="F671" s="116" t="str">
        <f t="shared" si="113"/>
        <v/>
      </c>
      <c r="G671" s="119"/>
      <c r="H671" s="117"/>
      <c r="I671" s="117"/>
      <c r="J671" s="117"/>
      <c r="K671" s="117"/>
      <c r="L671" s="117"/>
      <c r="M671" s="117"/>
      <c r="N671" s="117"/>
      <c r="O671" s="117"/>
      <c r="P671" s="117"/>
    </row>
    <row r="672" s="95" customFormat="1" ht="15.75" customHeight="1" spans="1:16">
      <c r="A672" s="112">
        <v>21011</v>
      </c>
      <c r="B672" s="113" t="s">
        <v>538</v>
      </c>
      <c r="C672" s="114">
        <f t="shared" ref="C672:G672" si="118">SUM(C673,C674,C675,C676)</f>
        <v>3180</v>
      </c>
      <c r="D672" s="114">
        <f t="shared" si="118"/>
        <v>2919</v>
      </c>
      <c r="E672" s="115">
        <f t="shared" si="112"/>
        <v>-261</v>
      </c>
      <c r="F672" s="116">
        <f t="shared" si="113"/>
        <v>-0.0820754716981132</v>
      </c>
      <c r="G672" s="114">
        <f t="shared" si="118"/>
        <v>2919</v>
      </c>
      <c r="H672" s="117"/>
      <c r="I672" s="117"/>
      <c r="J672" s="117"/>
      <c r="K672" s="117"/>
      <c r="L672" s="117"/>
      <c r="M672" s="117"/>
      <c r="N672" s="117"/>
      <c r="O672" s="117"/>
      <c r="P672" s="117"/>
    </row>
    <row r="673" s="95" customFormat="1" ht="15.75" customHeight="1" spans="1:16">
      <c r="A673" s="112">
        <v>2101101</v>
      </c>
      <c r="B673" s="113" t="s">
        <v>539</v>
      </c>
      <c r="C673" s="118">
        <v>934</v>
      </c>
      <c r="D673" s="118">
        <v>849</v>
      </c>
      <c r="E673" s="115">
        <f t="shared" si="112"/>
        <v>-85</v>
      </c>
      <c r="F673" s="116">
        <f t="shared" si="113"/>
        <v>-0.0910064239828694</v>
      </c>
      <c r="G673" s="118">
        <v>849</v>
      </c>
      <c r="H673" s="117"/>
      <c r="I673" s="117"/>
      <c r="J673" s="117"/>
      <c r="K673" s="117"/>
      <c r="L673" s="117"/>
      <c r="M673" s="117"/>
      <c r="N673" s="117"/>
      <c r="O673" s="117"/>
      <c r="P673" s="117"/>
    </row>
    <row r="674" s="95" customFormat="1" ht="15.75" customHeight="1" spans="1:16">
      <c r="A674" s="112">
        <v>2101102</v>
      </c>
      <c r="B674" s="113" t="s">
        <v>540</v>
      </c>
      <c r="C674" s="119">
        <v>2236</v>
      </c>
      <c r="D674" s="119">
        <v>2060</v>
      </c>
      <c r="E674" s="115">
        <f t="shared" si="112"/>
        <v>-176</v>
      </c>
      <c r="F674" s="116">
        <f t="shared" si="113"/>
        <v>-0.0787119856887299</v>
      </c>
      <c r="G674" s="119">
        <v>2060</v>
      </c>
      <c r="H674" s="117"/>
      <c r="I674" s="117"/>
      <c r="J674" s="117"/>
      <c r="K674" s="117"/>
      <c r="L674" s="117"/>
      <c r="M674" s="117"/>
      <c r="N674" s="117"/>
      <c r="O674" s="117"/>
      <c r="P674" s="117"/>
    </row>
    <row r="675" s="95" customFormat="1" ht="15.75" customHeight="1" spans="1:16">
      <c r="A675" s="112">
        <v>2101103</v>
      </c>
      <c r="B675" s="113" t="s">
        <v>541</v>
      </c>
      <c r="C675" s="119">
        <v>10</v>
      </c>
      <c r="D675" s="119">
        <v>10</v>
      </c>
      <c r="E675" s="115">
        <f t="shared" si="112"/>
        <v>0</v>
      </c>
      <c r="F675" s="116">
        <f t="shared" si="113"/>
        <v>0</v>
      </c>
      <c r="G675" s="119">
        <v>10</v>
      </c>
      <c r="H675" s="117"/>
      <c r="I675" s="117"/>
      <c r="J675" s="117"/>
      <c r="K675" s="117"/>
      <c r="L675" s="117"/>
      <c r="M675" s="117"/>
      <c r="N675" s="117"/>
      <c r="O675" s="117"/>
      <c r="P675" s="117"/>
    </row>
    <row r="676" s="95" customFormat="1" ht="15.75" customHeight="1" spans="1:16">
      <c r="A676" s="112">
        <v>2101199</v>
      </c>
      <c r="B676" s="113" t="s">
        <v>542</v>
      </c>
      <c r="C676" s="119"/>
      <c r="D676" s="119"/>
      <c r="E676" s="115">
        <f t="shared" si="112"/>
        <v>0</v>
      </c>
      <c r="F676" s="116" t="str">
        <f t="shared" si="113"/>
        <v/>
      </c>
      <c r="G676" s="119"/>
      <c r="H676" s="117"/>
      <c r="I676" s="117"/>
      <c r="J676" s="117"/>
      <c r="K676" s="117"/>
      <c r="L676" s="117"/>
      <c r="M676" s="117"/>
      <c r="N676" s="117"/>
      <c r="O676" s="117"/>
      <c r="P676" s="117"/>
    </row>
    <row r="677" s="95" customFormat="1" ht="15.75" customHeight="1" spans="1:16">
      <c r="A677" s="112">
        <v>21012</v>
      </c>
      <c r="B677" s="113" t="s">
        <v>543</v>
      </c>
      <c r="C677" s="114">
        <f t="shared" ref="C677:G677" si="119">SUM(C678,C679,C680)</f>
        <v>2090</v>
      </c>
      <c r="D677" s="114">
        <f t="shared" si="119"/>
        <v>12160</v>
      </c>
      <c r="E677" s="115">
        <f t="shared" si="112"/>
        <v>10070</v>
      </c>
      <c r="F677" s="116">
        <f t="shared" si="113"/>
        <v>4.81818181818182</v>
      </c>
      <c r="G677" s="114">
        <f t="shared" si="119"/>
        <v>12160</v>
      </c>
      <c r="H677" s="117"/>
      <c r="I677" s="117"/>
      <c r="J677" s="117"/>
      <c r="K677" s="117"/>
      <c r="L677" s="117"/>
      <c r="M677" s="117"/>
      <c r="N677" s="117"/>
      <c r="O677" s="117"/>
      <c r="P677" s="117"/>
    </row>
    <row r="678" s="95" customFormat="1" ht="15.75" customHeight="1" spans="1:16">
      <c r="A678" s="112">
        <v>2101201</v>
      </c>
      <c r="B678" s="113" t="s">
        <v>544</v>
      </c>
      <c r="C678" s="118"/>
      <c r="D678" s="118"/>
      <c r="E678" s="115">
        <f t="shared" si="112"/>
        <v>0</v>
      </c>
      <c r="F678" s="116" t="str">
        <f t="shared" si="113"/>
        <v/>
      </c>
      <c r="G678" s="118"/>
      <c r="H678" s="117"/>
      <c r="I678" s="117"/>
      <c r="J678" s="117"/>
      <c r="K678" s="117"/>
      <c r="L678" s="117"/>
      <c r="M678" s="117"/>
      <c r="N678" s="117"/>
      <c r="O678" s="117"/>
      <c r="P678" s="117"/>
    </row>
    <row r="679" s="95" customFormat="1" ht="15.75" customHeight="1" spans="1:16">
      <c r="A679" s="112">
        <v>2101202</v>
      </c>
      <c r="B679" s="113" t="s">
        <v>545</v>
      </c>
      <c r="C679" s="118">
        <v>2090</v>
      </c>
      <c r="D679" s="118">
        <v>12160</v>
      </c>
      <c r="E679" s="115">
        <f t="shared" si="112"/>
        <v>10070</v>
      </c>
      <c r="F679" s="116">
        <f t="shared" si="113"/>
        <v>4.81818181818182</v>
      </c>
      <c r="G679" s="118">
        <v>12160</v>
      </c>
      <c r="H679" s="117"/>
      <c r="I679" s="117"/>
      <c r="J679" s="117"/>
      <c r="K679" s="117"/>
      <c r="L679" s="117"/>
      <c r="M679" s="117"/>
      <c r="N679" s="117"/>
      <c r="O679" s="117"/>
      <c r="P679" s="117"/>
    </row>
    <row r="680" s="95" customFormat="1" ht="15.75" customHeight="1" spans="1:16">
      <c r="A680" s="112">
        <v>2101299</v>
      </c>
      <c r="B680" s="113" t="s">
        <v>546</v>
      </c>
      <c r="C680" s="118"/>
      <c r="D680" s="118"/>
      <c r="E680" s="115">
        <f t="shared" si="112"/>
        <v>0</v>
      </c>
      <c r="F680" s="116" t="str">
        <f t="shared" si="113"/>
        <v/>
      </c>
      <c r="G680" s="118"/>
      <c r="H680" s="117"/>
      <c r="I680" s="117"/>
      <c r="J680" s="117"/>
      <c r="K680" s="117"/>
      <c r="L680" s="117"/>
      <c r="M680" s="117"/>
      <c r="N680" s="117"/>
      <c r="O680" s="117"/>
      <c r="P680" s="117"/>
    </row>
    <row r="681" s="95" customFormat="1" ht="15.75" customHeight="1" spans="1:16">
      <c r="A681" s="112">
        <v>21013</v>
      </c>
      <c r="B681" s="113" t="s">
        <v>547</v>
      </c>
      <c r="C681" s="114">
        <f t="shared" ref="C681:G681" si="120">SUM(C682,C683,C684)</f>
        <v>740</v>
      </c>
      <c r="D681" s="114">
        <f t="shared" si="120"/>
        <v>1903</v>
      </c>
      <c r="E681" s="115">
        <f t="shared" si="112"/>
        <v>1163</v>
      </c>
      <c r="F681" s="116">
        <f t="shared" si="113"/>
        <v>1.57162162162162</v>
      </c>
      <c r="G681" s="114">
        <f t="shared" si="120"/>
        <v>1903</v>
      </c>
      <c r="H681" s="117"/>
      <c r="I681" s="117"/>
      <c r="J681" s="117"/>
      <c r="K681" s="117"/>
      <c r="L681" s="117"/>
      <c r="M681" s="117"/>
      <c r="N681" s="117"/>
      <c r="O681" s="117"/>
      <c r="P681" s="117"/>
    </row>
    <row r="682" s="95" customFormat="1" ht="15.75" customHeight="1" spans="1:16">
      <c r="A682" s="112">
        <v>2101301</v>
      </c>
      <c r="B682" s="113" t="s">
        <v>548</v>
      </c>
      <c r="C682" s="118">
        <v>740</v>
      </c>
      <c r="D682" s="118">
        <v>1903</v>
      </c>
      <c r="E682" s="115">
        <f t="shared" si="112"/>
        <v>1163</v>
      </c>
      <c r="F682" s="116">
        <f t="shared" si="113"/>
        <v>1.57162162162162</v>
      </c>
      <c r="G682" s="118">
        <v>1903</v>
      </c>
      <c r="H682" s="117"/>
      <c r="I682" s="117"/>
      <c r="J682" s="117"/>
      <c r="K682" s="117"/>
      <c r="L682" s="117"/>
      <c r="M682" s="117"/>
      <c r="N682" s="117"/>
      <c r="O682" s="117"/>
      <c r="P682" s="117"/>
    </row>
    <row r="683" s="95" customFormat="1" ht="15.75" customHeight="1" spans="1:16">
      <c r="A683" s="112">
        <v>2101302</v>
      </c>
      <c r="B683" s="113" t="s">
        <v>549</v>
      </c>
      <c r="C683" s="118"/>
      <c r="D683" s="118"/>
      <c r="E683" s="115">
        <f t="shared" si="112"/>
        <v>0</v>
      </c>
      <c r="F683" s="116" t="str">
        <f t="shared" si="113"/>
        <v/>
      </c>
      <c r="G683" s="118"/>
      <c r="H683" s="117"/>
      <c r="I683" s="117"/>
      <c r="J683" s="117"/>
      <c r="K683" s="117"/>
      <c r="L683" s="117"/>
      <c r="M683" s="117"/>
      <c r="N683" s="117"/>
      <c r="O683" s="117"/>
      <c r="P683" s="117"/>
    </row>
    <row r="684" s="95" customFormat="1" ht="15.75" customHeight="1" spans="1:16">
      <c r="A684" s="112">
        <v>2101399</v>
      </c>
      <c r="B684" s="113" t="s">
        <v>550</v>
      </c>
      <c r="C684" s="118"/>
      <c r="D684" s="118"/>
      <c r="E684" s="115">
        <f t="shared" si="112"/>
        <v>0</v>
      </c>
      <c r="F684" s="116" t="str">
        <f t="shared" si="113"/>
        <v/>
      </c>
      <c r="G684" s="118"/>
      <c r="H684" s="117"/>
      <c r="I684" s="117"/>
      <c r="J684" s="117"/>
      <c r="K684" s="117"/>
      <c r="L684" s="117"/>
      <c r="M684" s="117"/>
      <c r="N684" s="117"/>
      <c r="O684" s="117"/>
      <c r="P684" s="117"/>
    </row>
    <row r="685" s="95" customFormat="1" ht="15.75" customHeight="1" spans="1:16">
      <c r="A685" s="112">
        <v>21014</v>
      </c>
      <c r="B685" s="113" t="s">
        <v>551</v>
      </c>
      <c r="C685" s="114">
        <f t="shared" ref="C685:G685" si="121">SUM(C686,C687)</f>
        <v>49</v>
      </c>
      <c r="D685" s="114">
        <f t="shared" si="121"/>
        <v>120</v>
      </c>
      <c r="E685" s="115">
        <f t="shared" si="112"/>
        <v>71</v>
      </c>
      <c r="F685" s="116">
        <f t="shared" si="113"/>
        <v>1.44897959183673</v>
      </c>
      <c r="G685" s="114">
        <f t="shared" si="121"/>
        <v>120</v>
      </c>
      <c r="H685" s="117"/>
      <c r="I685" s="117"/>
      <c r="J685" s="117"/>
      <c r="K685" s="117"/>
      <c r="L685" s="117"/>
      <c r="M685" s="117"/>
      <c r="N685" s="117"/>
      <c r="O685" s="117"/>
      <c r="P685" s="117"/>
    </row>
    <row r="686" s="95" customFormat="1" ht="15.75" customHeight="1" spans="1:16">
      <c r="A686" s="112">
        <v>2101401</v>
      </c>
      <c r="B686" s="113" t="s">
        <v>552</v>
      </c>
      <c r="C686" s="118">
        <v>49</v>
      </c>
      <c r="D686" s="118">
        <v>120</v>
      </c>
      <c r="E686" s="115">
        <f t="shared" si="112"/>
        <v>71</v>
      </c>
      <c r="F686" s="116">
        <f t="shared" si="113"/>
        <v>1.44897959183673</v>
      </c>
      <c r="G686" s="118">
        <v>120</v>
      </c>
      <c r="H686" s="117"/>
      <c r="I686" s="117"/>
      <c r="J686" s="117"/>
      <c r="K686" s="117"/>
      <c r="L686" s="117"/>
      <c r="M686" s="117"/>
      <c r="N686" s="117"/>
      <c r="O686" s="117"/>
      <c r="P686" s="117"/>
    </row>
    <row r="687" s="95" customFormat="1" ht="15.75" customHeight="1" spans="1:16">
      <c r="A687" s="112">
        <v>2101499</v>
      </c>
      <c r="B687" s="113" t="s">
        <v>553</v>
      </c>
      <c r="C687" s="118"/>
      <c r="D687" s="118"/>
      <c r="E687" s="115">
        <f t="shared" si="112"/>
        <v>0</v>
      </c>
      <c r="F687" s="116" t="str">
        <f t="shared" si="113"/>
        <v/>
      </c>
      <c r="G687" s="118"/>
      <c r="H687" s="117"/>
      <c r="I687" s="117"/>
      <c r="J687" s="117"/>
      <c r="K687" s="117"/>
      <c r="L687" s="117"/>
      <c r="M687" s="117"/>
      <c r="N687" s="117"/>
      <c r="O687" s="117"/>
      <c r="P687" s="117"/>
    </row>
    <row r="688" s="95" customFormat="1" ht="15.75" customHeight="1" spans="1:16">
      <c r="A688" s="112">
        <v>21015</v>
      </c>
      <c r="B688" s="113" t="s">
        <v>554</v>
      </c>
      <c r="C688" s="114">
        <f t="shared" ref="C688:G688" si="122">SUM(C689,C690,C691,C692,C693,C694,C695,C696)</f>
        <v>133</v>
      </c>
      <c r="D688" s="114">
        <f t="shared" si="122"/>
        <v>145</v>
      </c>
      <c r="E688" s="115">
        <f t="shared" si="112"/>
        <v>12</v>
      </c>
      <c r="F688" s="116">
        <f t="shared" si="113"/>
        <v>0.0902255639097744</v>
      </c>
      <c r="G688" s="114">
        <f t="shared" si="122"/>
        <v>145</v>
      </c>
      <c r="H688" s="117"/>
      <c r="I688" s="117"/>
      <c r="J688" s="117"/>
      <c r="K688" s="117"/>
      <c r="L688" s="117"/>
      <c r="M688" s="117"/>
      <c r="N688" s="117"/>
      <c r="O688" s="117"/>
      <c r="P688" s="117"/>
    </row>
    <row r="689" s="95" customFormat="1" ht="15.75" customHeight="1" spans="1:16">
      <c r="A689" s="112">
        <v>2101501</v>
      </c>
      <c r="B689" s="113" t="s">
        <v>58</v>
      </c>
      <c r="C689" s="118">
        <v>88</v>
      </c>
      <c r="D689" s="118">
        <v>100</v>
      </c>
      <c r="E689" s="115">
        <f t="shared" si="112"/>
        <v>12</v>
      </c>
      <c r="F689" s="116">
        <f t="shared" si="113"/>
        <v>0.136363636363636</v>
      </c>
      <c r="G689" s="118">
        <v>100</v>
      </c>
      <c r="H689" s="117"/>
      <c r="I689" s="117"/>
      <c r="J689" s="117"/>
      <c r="K689" s="117"/>
      <c r="L689" s="117"/>
      <c r="M689" s="117"/>
      <c r="N689" s="117"/>
      <c r="O689" s="117"/>
      <c r="P689" s="117"/>
    </row>
    <row r="690" s="95" customFormat="1" ht="15.75" customHeight="1" spans="1:16">
      <c r="A690" s="112">
        <v>2101502</v>
      </c>
      <c r="B690" s="113" t="s">
        <v>59</v>
      </c>
      <c r="C690" s="119"/>
      <c r="D690" s="119"/>
      <c r="E690" s="115">
        <f t="shared" si="112"/>
        <v>0</v>
      </c>
      <c r="F690" s="116" t="str">
        <f t="shared" si="113"/>
        <v/>
      </c>
      <c r="G690" s="119"/>
      <c r="H690" s="117"/>
      <c r="I690" s="117"/>
      <c r="J690" s="117"/>
      <c r="K690" s="117"/>
      <c r="L690" s="117"/>
      <c r="M690" s="117"/>
      <c r="N690" s="117"/>
      <c r="O690" s="117"/>
      <c r="P690" s="117"/>
    </row>
    <row r="691" s="95" customFormat="1" ht="15.75" customHeight="1" spans="1:16">
      <c r="A691" s="112">
        <v>2101503</v>
      </c>
      <c r="B691" s="113" t="s">
        <v>60</v>
      </c>
      <c r="C691" s="119"/>
      <c r="D691" s="119"/>
      <c r="E691" s="115">
        <f t="shared" si="112"/>
        <v>0</v>
      </c>
      <c r="F691" s="116" t="str">
        <f t="shared" si="113"/>
        <v/>
      </c>
      <c r="G691" s="119"/>
      <c r="H691" s="117"/>
      <c r="I691" s="117"/>
      <c r="J691" s="117"/>
      <c r="K691" s="117"/>
      <c r="L691" s="117"/>
      <c r="M691" s="117"/>
      <c r="N691" s="117"/>
      <c r="O691" s="117"/>
      <c r="P691" s="117"/>
    </row>
    <row r="692" s="95" customFormat="1" ht="15.75" customHeight="1" spans="1:16">
      <c r="A692" s="112">
        <v>2101504</v>
      </c>
      <c r="B692" s="113" t="s">
        <v>99</v>
      </c>
      <c r="C692" s="119">
        <v>45</v>
      </c>
      <c r="D692" s="119">
        <v>45</v>
      </c>
      <c r="E692" s="115">
        <f t="shared" si="112"/>
        <v>0</v>
      </c>
      <c r="F692" s="116">
        <f t="shared" si="113"/>
        <v>0</v>
      </c>
      <c r="G692" s="119">
        <v>45</v>
      </c>
      <c r="H692" s="117"/>
      <c r="I692" s="117"/>
      <c r="J692" s="117"/>
      <c r="K692" s="117"/>
      <c r="L692" s="117"/>
      <c r="M692" s="117"/>
      <c r="N692" s="117"/>
      <c r="O692" s="117"/>
      <c r="P692" s="117"/>
    </row>
    <row r="693" s="95" customFormat="1" ht="15.75" customHeight="1" spans="1:16">
      <c r="A693" s="112">
        <v>2101505</v>
      </c>
      <c r="B693" s="113" t="s">
        <v>555</v>
      </c>
      <c r="C693" s="119"/>
      <c r="D693" s="119"/>
      <c r="E693" s="115">
        <f t="shared" si="112"/>
        <v>0</v>
      </c>
      <c r="F693" s="116" t="str">
        <f t="shared" si="113"/>
        <v/>
      </c>
      <c r="G693" s="119"/>
      <c r="H693" s="117"/>
      <c r="I693" s="117"/>
      <c r="J693" s="117"/>
      <c r="K693" s="117"/>
      <c r="L693" s="117"/>
      <c r="M693" s="117"/>
      <c r="N693" s="117"/>
      <c r="O693" s="117"/>
      <c r="P693" s="117"/>
    </row>
    <row r="694" s="95" customFormat="1" ht="15.75" customHeight="1" spans="1:16">
      <c r="A694" s="112">
        <v>2101506</v>
      </c>
      <c r="B694" s="113" t="s">
        <v>556</v>
      </c>
      <c r="C694" s="119"/>
      <c r="D694" s="119"/>
      <c r="E694" s="115">
        <f t="shared" si="112"/>
        <v>0</v>
      </c>
      <c r="F694" s="116" t="str">
        <f t="shared" si="113"/>
        <v/>
      </c>
      <c r="G694" s="119"/>
      <c r="H694" s="117"/>
      <c r="I694" s="117"/>
      <c r="J694" s="117"/>
      <c r="K694" s="117"/>
      <c r="L694" s="117"/>
      <c r="M694" s="117"/>
      <c r="N694" s="117"/>
      <c r="O694" s="117"/>
      <c r="P694" s="117"/>
    </row>
    <row r="695" s="95" customFormat="1" ht="15.75" customHeight="1" spans="1:16">
      <c r="A695" s="112">
        <v>2101550</v>
      </c>
      <c r="B695" s="113" t="s">
        <v>67</v>
      </c>
      <c r="C695" s="119"/>
      <c r="D695" s="119"/>
      <c r="E695" s="115">
        <f t="shared" si="112"/>
        <v>0</v>
      </c>
      <c r="F695" s="116" t="str">
        <f t="shared" si="113"/>
        <v/>
      </c>
      <c r="G695" s="119"/>
      <c r="H695" s="117"/>
      <c r="I695" s="117"/>
      <c r="J695" s="117"/>
      <c r="K695" s="117"/>
      <c r="L695" s="117"/>
      <c r="M695" s="117"/>
      <c r="N695" s="117"/>
      <c r="O695" s="117"/>
      <c r="P695" s="117"/>
    </row>
    <row r="696" s="95" customFormat="1" ht="15.75" customHeight="1" spans="1:16">
      <c r="A696" s="112">
        <v>2101599</v>
      </c>
      <c r="B696" s="113" t="s">
        <v>557</v>
      </c>
      <c r="C696" s="119"/>
      <c r="D696" s="119"/>
      <c r="E696" s="115">
        <f t="shared" si="112"/>
        <v>0</v>
      </c>
      <c r="F696" s="116" t="str">
        <f t="shared" si="113"/>
        <v/>
      </c>
      <c r="G696" s="119"/>
      <c r="H696" s="117"/>
      <c r="I696" s="117"/>
      <c r="J696" s="117"/>
      <c r="K696" s="117"/>
      <c r="L696" s="117"/>
      <c r="M696" s="117"/>
      <c r="N696" s="117"/>
      <c r="O696" s="117"/>
      <c r="P696" s="117"/>
    </row>
    <row r="697" s="95" customFormat="1" ht="15.75" customHeight="1" spans="1:16">
      <c r="A697" s="112">
        <v>21016</v>
      </c>
      <c r="B697" s="113" t="s">
        <v>558</v>
      </c>
      <c r="C697" s="119"/>
      <c r="D697" s="119">
        <v>5</v>
      </c>
      <c r="E697" s="115">
        <f t="shared" si="112"/>
        <v>5</v>
      </c>
      <c r="F697" s="116" t="str">
        <f t="shared" si="113"/>
        <v/>
      </c>
      <c r="G697" s="119">
        <v>5</v>
      </c>
      <c r="H697" s="117"/>
      <c r="I697" s="117"/>
      <c r="J697" s="117"/>
      <c r="K697" s="117"/>
      <c r="L697" s="117"/>
      <c r="M697" s="117"/>
      <c r="N697" s="117"/>
      <c r="O697" s="117"/>
      <c r="P697" s="117"/>
    </row>
    <row r="698" s="95" customFormat="1" ht="15.75" customHeight="1" spans="1:16">
      <c r="A698" s="112">
        <v>21099</v>
      </c>
      <c r="B698" s="113" t="s">
        <v>559</v>
      </c>
      <c r="C698" s="119"/>
      <c r="D698" s="119"/>
      <c r="E698" s="115">
        <f t="shared" si="112"/>
        <v>0</v>
      </c>
      <c r="F698" s="116" t="str">
        <f t="shared" si="113"/>
        <v/>
      </c>
      <c r="G698" s="119"/>
      <c r="H698" s="117"/>
      <c r="I698" s="117"/>
      <c r="J698" s="117"/>
      <c r="K698" s="117"/>
      <c r="L698" s="117"/>
      <c r="M698" s="117"/>
      <c r="N698" s="117"/>
      <c r="O698" s="117"/>
      <c r="P698" s="117"/>
    </row>
    <row r="699" s="95" customFormat="1" ht="15.75" customHeight="1" spans="1:16">
      <c r="A699" s="112">
        <v>211</v>
      </c>
      <c r="B699" s="113" t="s">
        <v>560</v>
      </c>
      <c r="C699" s="114">
        <f t="shared" ref="C699:G699" si="123">SUM(C700,C710,C714,C723,C730,C737,C743,C746,C749,C750,C751,C757,C758,C759,C770)</f>
        <v>2372</v>
      </c>
      <c r="D699" s="114">
        <f t="shared" si="123"/>
        <v>2067</v>
      </c>
      <c r="E699" s="115">
        <f t="shared" si="112"/>
        <v>-305</v>
      </c>
      <c r="F699" s="116">
        <f t="shared" si="113"/>
        <v>-0.12858347386172</v>
      </c>
      <c r="G699" s="114">
        <f t="shared" si="123"/>
        <v>2067</v>
      </c>
      <c r="H699" s="117"/>
      <c r="I699" s="117"/>
      <c r="J699" s="117"/>
      <c r="K699" s="117"/>
      <c r="L699" s="117"/>
      <c r="M699" s="117"/>
      <c r="N699" s="117"/>
      <c r="O699" s="117"/>
      <c r="P699" s="117"/>
    </row>
    <row r="700" s="95" customFormat="1" ht="15.75" customHeight="1" spans="1:16">
      <c r="A700" s="112">
        <v>21101</v>
      </c>
      <c r="B700" s="113" t="s">
        <v>561</v>
      </c>
      <c r="C700" s="114">
        <f t="shared" ref="C700:G700" si="124">SUM(C701,C702,C703,C704,C705,C706,C707,C708,C709)</f>
        <v>0</v>
      </c>
      <c r="D700" s="114">
        <f t="shared" si="124"/>
        <v>233</v>
      </c>
      <c r="E700" s="115">
        <f t="shared" si="112"/>
        <v>233</v>
      </c>
      <c r="F700" s="116" t="str">
        <f t="shared" si="113"/>
        <v/>
      </c>
      <c r="G700" s="114">
        <f t="shared" si="124"/>
        <v>233</v>
      </c>
      <c r="H700" s="117"/>
      <c r="I700" s="117"/>
      <c r="J700" s="117"/>
      <c r="K700" s="117"/>
      <c r="L700" s="117"/>
      <c r="M700" s="117"/>
      <c r="N700" s="117"/>
      <c r="O700" s="117"/>
      <c r="P700" s="117"/>
    </row>
    <row r="701" s="95" customFormat="1" ht="15.75" customHeight="1" spans="1:16">
      <c r="A701" s="112">
        <v>2110101</v>
      </c>
      <c r="B701" s="113" t="s">
        <v>58</v>
      </c>
      <c r="C701" s="118"/>
      <c r="D701" s="118">
        <v>51</v>
      </c>
      <c r="E701" s="115">
        <f t="shared" si="112"/>
        <v>51</v>
      </c>
      <c r="F701" s="116" t="str">
        <f t="shared" si="113"/>
        <v/>
      </c>
      <c r="G701" s="118">
        <v>51</v>
      </c>
      <c r="H701" s="117"/>
      <c r="I701" s="117"/>
      <c r="J701" s="117"/>
      <c r="K701" s="117"/>
      <c r="L701" s="117"/>
      <c r="M701" s="117"/>
      <c r="N701" s="117"/>
      <c r="O701" s="117"/>
      <c r="P701" s="117"/>
    </row>
    <row r="702" s="95" customFormat="1" ht="15.75" customHeight="1" spans="1:16">
      <c r="A702" s="112">
        <v>2110102</v>
      </c>
      <c r="B702" s="113" t="s">
        <v>59</v>
      </c>
      <c r="C702" s="119"/>
      <c r="D702" s="119"/>
      <c r="E702" s="115">
        <f t="shared" si="112"/>
        <v>0</v>
      </c>
      <c r="F702" s="116" t="str">
        <f t="shared" si="113"/>
        <v/>
      </c>
      <c r="G702" s="119"/>
      <c r="H702" s="117"/>
      <c r="I702" s="117"/>
      <c r="J702" s="117"/>
      <c r="K702" s="117"/>
      <c r="L702" s="117"/>
      <c r="M702" s="117"/>
      <c r="N702" s="117"/>
      <c r="O702" s="117"/>
      <c r="P702" s="117"/>
    </row>
    <row r="703" s="95" customFormat="1" ht="15.75" customHeight="1" spans="1:16">
      <c r="A703" s="112">
        <v>2110103</v>
      </c>
      <c r="B703" s="113" t="s">
        <v>60</v>
      </c>
      <c r="C703" s="119"/>
      <c r="D703" s="119"/>
      <c r="E703" s="115">
        <f t="shared" si="112"/>
        <v>0</v>
      </c>
      <c r="F703" s="116" t="str">
        <f t="shared" si="113"/>
        <v/>
      </c>
      <c r="G703" s="119"/>
      <c r="H703" s="117"/>
      <c r="I703" s="117"/>
      <c r="J703" s="117"/>
      <c r="K703" s="117"/>
      <c r="L703" s="117"/>
      <c r="M703" s="117"/>
      <c r="N703" s="117"/>
      <c r="O703" s="117"/>
      <c r="P703" s="117"/>
    </row>
    <row r="704" s="95" customFormat="1" ht="15.75" customHeight="1" spans="1:16">
      <c r="A704" s="112">
        <v>2110104</v>
      </c>
      <c r="B704" s="113" t="s">
        <v>562</v>
      </c>
      <c r="C704" s="119"/>
      <c r="D704" s="119"/>
      <c r="E704" s="115">
        <f t="shared" si="112"/>
        <v>0</v>
      </c>
      <c r="F704" s="116" t="str">
        <f t="shared" si="113"/>
        <v/>
      </c>
      <c r="G704" s="119"/>
      <c r="H704" s="117"/>
      <c r="I704" s="117"/>
      <c r="J704" s="117"/>
      <c r="K704" s="117"/>
      <c r="L704" s="117"/>
      <c r="M704" s="117"/>
      <c r="N704" s="117"/>
      <c r="O704" s="117"/>
      <c r="P704" s="117"/>
    </row>
    <row r="705" s="95" customFormat="1" ht="15.75" customHeight="1" spans="1:16">
      <c r="A705" s="112">
        <v>2110105</v>
      </c>
      <c r="B705" s="113" t="s">
        <v>563</v>
      </c>
      <c r="C705" s="119"/>
      <c r="D705" s="119"/>
      <c r="E705" s="115">
        <f t="shared" si="112"/>
        <v>0</v>
      </c>
      <c r="F705" s="116" t="str">
        <f t="shared" si="113"/>
        <v/>
      </c>
      <c r="G705" s="119"/>
      <c r="H705" s="117"/>
      <c r="I705" s="117"/>
      <c r="J705" s="117"/>
      <c r="K705" s="117"/>
      <c r="L705" s="117"/>
      <c r="M705" s="117"/>
      <c r="N705" s="117"/>
      <c r="O705" s="117"/>
      <c r="P705" s="117"/>
    </row>
    <row r="706" s="95" customFormat="1" ht="15.75" customHeight="1" spans="1:16">
      <c r="A706" s="112">
        <v>2110106</v>
      </c>
      <c r="B706" s="113" t="s">
        <v>564</v>
      </c>
      <c r="C706" s="119"/>
      <c r="D706" s="119"/>
      <c r="E706" s="115">
        <f t="shared" si="112"/>
        <v>0</v>
      </c>
      <c r="F706" s="116" t="str">
        <f t="shared" si="113"/>
        <v/>
      </c>
      <c r="G706" s="119"/>
      <c r="H706" s="117"/>
      <c r="I706" s="117"/>
      <c r="J706" s="117"/>
      <c r="K706" s="117"/>
      <c r="L706" s="117"/>
      <c r="M706" s="117"/>
      <c r="N706" s="117"/>
      <c r="O706" s="117"/>
      <c r="P706" s="117"/>
    </row>
    <row r="707" s="95" customFormat="1" ht="15.75" customHeight="1" spans="1:16">
      <c r="A707" s="112">
        <v>2110107</v>
      </c>
      <c r="B707" s="113" t="s">
        <v>565</v>
      </c>
      <c r="C707" s="119"/>
      <c r="D707" s="119"/>
      <c r="E707" s="115">
        <f t="shared" si="112"/>
        <v>0</v>
      </c>
      <c r="F707" s="116" t="str">
        <f t="shared" si="113"/>
        <v/>
      </c>
      <c r="G707" s="119"/>
      <c r="H707" s="117"/>
      <c r="I707" s="117"/>
      <c r="J707" s="117"/>
      <c r="K707" s="117"/>
      <c r="L707" s="117"/>
      <c r="M707" s="117"/>
      <c r="N707" s="117"/>
      <c r="O707" s="117"/>
      <c r="P707" s="117"/>
    </row>
    <row r="708" s="95" customFormat="1" ht="15.75" customHeight="1" spans="1:16">
      <c r="A708" s="112">
        <v>2110108</v>
      </c>
      <c r="B708" s="113" t="s">
        <v>566</v>
      </c>
      <c r="C708" s="119"/>
      <c r="D708" s="119"/>
      <c r="E708" s="115">
        <f t="shared" si="112"/>
        <v>0</v>
      </c>
      <c r="F708" s="116" t="str">
        <f t="shared" si="113"/>
        <v/>
      </c>
      <c r="G708" s="119"/>
      <c r="H708" s="117"/>
      <c r="I708" s="117"/>
      <c r="J708" s="117"/>
      <c r="K708" s="117"/>
      <c r="L708" s="117"/>
      <c r="M708" s="117"/>
      <c r="N708" s="117"/>
      <c r="O708" s="117"/>
      <c r="P708" s="117"/>
    </row>
    <row r="709" s="95" customFormat="1" ht="15.75" customHeight="1" spans="1:16">
      <c r="A709" s="112">
        <v>2110199</v>
      </c>
      <c r="B709" s="113" t="s">
        <v>567</v>
      </c>
      <c r="C709" s="119"/>
      <c r="D709" s="119">
        <v>182</v>
      </c>
      <c r="E709" s="115">
        <f t="shared" ref="E709:E772" si="125">D709-C709</f>
        <v>182</v>
      </c>
      <c r="F709" s="116" t="str">
        <f t="shared" ref="F709:F772" si="126">IFERROR(E709/C709,"")</f>
        <v/>
      </c>
      <c r="G709" s="119">
        <v>182</v>
      </c>
      <c r="H709" s="117"/>
      <c r="I709" s="117"/>
      <c r="J709" s="117"/>
      <c r="K709" s="117"/>
      <c r="L709" s="117"/>
      <c r="M709" s="117"/>
      <c r="N709" s="117"/>
      <c r="O709" s="117"/>
      <c r="P709" s="117"/>
    </row>
    <row r="710" s="95" customFormat="1" ht="15.75" customHeight="1" spans="1:16">
      <c r="A710" s="112">
        <v>21102</v>
      </c>
      <c r="B710" s="113" t="s">
        <v>568</v>
      </c>
      <c r="C710" s="114">
        <f t="shared" ref="C710:G710" si="127">SUM(C711,C712,C713)</f>
        <v>0</v>
      </c>
      <c r="D710" s="114">
        <f t="shared" si="127"/>
        <v>0</v>
      </c>
      <c r="E710" s="115">
        <f t="shared" si="125"/>
        <v>0</v>
      </c>
      <c r="F710" s="116" t="str">
        <f t="shared" si="126"/>
        <v/>
      </c>
      <c r="G710" s="114">
        <f t="shared" si="127"/>
        <v>0</v>
      </c>
      <c r="H710" s="117"/>
      <c r="I710" s="117"/>
      <c r="J710" s="117"/>
      <c r="K710" s="117"/>
      <c r="L710" s="117"/>
      <c r="M710" s="117"/>
      <c r="N710" s="117"/>
      <c r="O710" s="117"/>
      <c r="P710" s="117"/>
    </row>
    <row r="711" s="95" customFormat="1" ht="15.75" customHeight="1" spans="1:16">
      <c r="A711" s="112">
        <v>2110203</v>
      </c>
      <c r="B711" s="113" t="s">
        <v>569</v>
      </c>
      <c r="C711" s="118"/>
      <c r="D711" s="118"/>
      <c r="E711" s="115">
        <f t="shared" si="125"/>
        <v>0</v>
      </c>
      <c r="F711" s="116" t="str">
        <f t="shared" si="126"/>
        <v/>
      </c>
      <c r="G711" s="118"/>
      <c r="H711" s="117"/>
      <c r="I711" s="117"/>
      <c r="J711" s="117"/>
      <c r="K711" s="117"/>
      <c r="L711" s="117"/>
      <c r="M711" s="117"/>
      <c r="N711" s="117"/>
      <c r="O711" s="117"/>
      <c r="P711" s="117"/>
    </row>
    <row r="712" s="95" customFormat="1" ht="15.75" customHeight="1" spans="1:16">
      <c r="A712" s="112">
        <v>2110204</v>
      </c>
      <c r="B712" s="113" t="s">
        <v>570</v>
      </c>
      <c r="C712" s="118"/>
      <c r="D712" s="118"/>
      <c r="E712" s="115">
        <f t="shared" si="125"/>
        <v>0</v>
      </c>
      <c r="F712" s="116" t="str">
        <f t="shared" si="126"/>
        <v/>
      </c>
      <c r="G712" s="118"/>
      <c r="H712" s="117"/>
      <c r="I712" s="117"/>
      <c r="J712" s="117"/>
      <c r="K712" s="117"/>
      <c r="L712" s="117"/>
      <c r="M712" s="117"/>
      <c r="N712" s="117"/>
      <c r="O712" s="117"/>
      <c r="P712" s="117"/>
    </row>
    <row r="713" s="95" customFormat="1" ht="15.75" customHeight="1" spans="1:16">
      <c r="A713" s="112">
        <v>2110299</v>
      </c>
      <c r="B713" s="113" t="s">
        <v>571</v>
      </c>
      <c r="C713" s="118"/>
      <c r="D713" s="118"/>
      <c r="E713" s="115">
        <f t="shared" si="125"/>
        <v>0</v>
      </c>
      <c r="F713" s="116" t="str">
        <f t="shared" si="126"/>
        <v/>
      </c>
      <c r="G713" s="118"/>
      <c r="H713" s="117"/>
      <c r="I713" s="117"/>
      <c r="J713" s="117"/>
      <c r="K713" s="117"/>
      <c r="L713" s="117"/>
      <c r="M713" s="117"/>
      <c r="N713" s="117"/>
      <c r="O713" s="117"/>
      <c r="P713" s="117"/>
    </row>
    <row r="714" s="95" customFormat="1" ht="15.75" customHeight="1" spans="1:16">
      <c r="A714" s="112">
        <v>21103</v>
      </c>
      <c r="B714" s="113" t="s">
        <v>572</v>
      </c>
      <c r="C714" s="114">
        <f t="shared" ref="C714:G714" si="128">SUM(C715,C716,C717,C718,C719,C720,C721,C722)</f>
        <v>1279</v>
      </c>
      <c r="D714" s="114">
        <f t="shared" si="128"/>
        <v>0</v>
      </c>
      <c r="E714" s="115">
        <f t="shared" si="125"/>
        <v>-1279</v>
      </c>
      <c r="F714" s="116">
        <f t="shared" si="126"/>
        <v>-1</v>
      </c>
      <c r="G714" s="114">
        <f t="shared" si="128"/>
        <v>0</v>
      </c>
      <c r="H714" s="117"/>
      <c r="I714" s="117"/>
      <c r="J714" s="117"/>
      <c r="K714" s="117"/>
      <c r="L714" s="117"/>
      <c r="M714" s="117"/>
      <c r="N714" s="117"/>
      <c r="O714" s="117"/>
      <c r="P714" s="117"/>
    </row>
    <row r="715" s="95" customFormat="1" ht="15.75" customHeight="1" spans="1:16">
      <c r="A715" s="112">
        <v>2110301</v>
      </c>
      <c r="B715" s="113" t="s">
        <v>573</v>
      </c>
      <c r="C715" s="118"/>
      <c r="D715" s="118"/>
      <c r="E715" s="115">
        <f t="shared" si="125"/>
        <v>0</v>
      </c>
      <c r="F715" s="116" t="str">
        <f t="shared" si="126"/>
        <v/>
      </c>
      <c r="G715" s="118"/>
      <c r="H715" s="117"/>
      <c r="I715" s="117"/>
      <c r="J715" s="117"/>
      <c r="K715" s="117"/>
      <c r="L715" s="117"/>
      <c r="M715" s="117"/>
      <c r="N715" s="117"/>
      <c r="O715" s="117"/>
      <c r="P715" s="117"/>
    </row>
    <row r="716" s="95" customFormat="1" ht="15.75" customHeight="1" spans="1:16">
      <c r="A716" s="112">
        <v>2110302</v>
      </c>
      <c r="B716" s="113" t="s">
        <v>574</v>
      </c>
      <c r="C716" s="119">
        <v>1279</v>
      </c>
      <c r="D716" s="119"/>
      <c r="E716" s="115">
        <f t="shared" si="125"/>
        <v>-1279</v>
      </c>
      <c r="F716" s="116">
        <f t="shared" si="126"/>
        <v>-1</v>
      </c>
      <c r="G716" s="119"/>
      <c r="H716" s="117"/>
      <c r="I716" s="117"/>
      <c r="J716" s="117"/>
      <c r="K716" s="117"/>
      <c r="L716" s="117"/>
      <c r="M716" s="117"/>
      <c r="N716" s="117"/>
      <c r="O716" s="117"/>
      <c r="P716" s="117"/>
    </row>
    <row r="717" s="95" customFormat="1" ht="15.75" customHeight="1" spans="1:16">
      <c r="A717" s="112">
        <v>2110303</v>
      </c>
      <c r="B717" s="113" t="s">
        <v>575</v>
      </c>
      <c r="C717" s="119"/>
      <c r="D717" s="119"/>
      <c r="E717" s="115">
        <f t="shared" si="125"/>
        <v>0</v>
      </c>
      <c r="F717" s="116" t="str">
        <f t="shared" si="126"/>
        <v/>
      </c>
      <c r="G717" s="119"/>
      <c r="H717" s="117"/>
      <c r="I717" s="117"/>
      <c r="J717" s="117"/>
      <c r="K717" s="117"/>
      <c r="L717" s="117"/>
      <c r="M717" s="117"/>
      <c r="N717" s="117"/>
      <c r="O717" s="117"/>
      <c r="P717" s="117"/>
    </row>
    <row r="718" s="95" customFormat="1" ht="15.75" customHeight="1" spans="1:16">
      <c r="A718" s="112">
        <v>2110304</v>
      </c>
      <c r="B718" s="113" t="s">
        <v>576</v>
      </c>
      <c r="C718" s="119"/>
      <c r="D718" s="119"/>
      <c r="E718" s="115">
        <f t="shared" si="125"/>
        <v>0</v>
      </c>
      <c r="F718" s="116" t="str">
        <f t="shared" si="126"/>
        <v/>
      </c>
      <c r="G718" s="119"/>
      <c r="H718" s="117"/>
      <c r="I718" s="117"/>
      <c r="J718" s="117"/>
      <c r="K718" s="117"/>
      <c r="L718" s="117"/>
      <c r="M718" s="117"/>
      <c r="N718" s="117"/>
      <c r="O718" s="117"/>
      <c r="P718" s="117"/>
    </row>
    <row r="719" s="95" customFormat="1" ht="15.75" customHeight="1" spans="1:16">
      <c r="A719" s="112">
        <v>2110305</v>
      </c>
      <c r="B719" s="113" t="s">
        <v>577</v>
      </c>
      <c r="C719" s="119"/>
      <c r="D719" s="119"/>
      <c r="E719" s="115">
        <f t="shared" si="125"/>
        <v>0</v>
      </c>
      <c r="F719" s="116" t="str">
        <f t="shared" si="126"/>
        <v/>
      </c>
      <c r="G719" s="119"/>
      <c r="H719" s="117"/>
      <c r="I719" s="117"/>
      <c r="J719" s="117"/>
      <c r="K719" s="117"/>
      <c r="L719" s="117"/>
      <c r="M719" s="117"/>
      <c r="N719" s="117"/>
      <c r="O719" s="117"/>
      <c r="P719" s="117"/>
    </row>
    <row r="720" s="95" customFormat="1" ht="15.75" customHeight="1" spans="1:16">
      <c r="A720" s="112">
        <v>2110306</v>
      </c>
      <c r="B720" s="113" t="s">
        <v>578</v>
      </c>
      <c r="C720" s="119"/>
      <c r="D720" s="119"/>
      <c r="E720" s="115">
        <f t="shared" si="125"/>
        <v>0</v>
      </c>
      <c r="F720" s="116" t="str">
        <f t="shared" si="126"/>
        <v/>
      </c>
      <c r="G720" s="119"/>
      <c r="H720" s="117"/>
      <c r="I720" s="117"/>
      <c r="J720" s="117"/>
      <c r="K720" s="117"/>
      <c r="L720" s="117"/>
      <c r="M720" s="117"/>
      <c r="N720" s="117"/>
      <c r="O720" s="117"/>
      <c r="P720" s="117"/>
    </row>
    <row r="721" s="95" customFormat="1" ht="15.75" customHeight="1" spans="1:16">
      <c r="A721" s="112">
        <v>2110307</v>
      </c>
      <c r="B721" s="113" t="s">
        <v>579</v>
      </c>
      <c r="C721" s="119"/>
      <c r="D721" s="119"/>
      <c r="E721" s="115">
        <f t="shared" si="125"/>
        <v>0</v>
      </c>
      <c r="F721" s="116" t="str">
        <f t="shared" si="126"/>
        <v/>
      </c>
      <c r="G721" s="119"/>
      <c r="H721" s="117"/>
      <c r="I721" s="117"/>
      <c r="J721" s="117"/>
      <c r="K721" s="117"/>
      <c r="L721" s="117"/>
      <c r="M721" s="117"/>
      <c r="N721" s="117"/>
      <c r="O721" s="117"/>
      <c r="P721" s="117"/>
    </row>
    <row r="722" s="95" customFormat="1" ht="15.75" customHeight="1" spans="1:16">
      <c r="A722" s="112">
        <v>2110399</v>
      </c>
      <c r="B722" s="113" t="s">
        <v>580</v>
      </c>
      <c r="C722" s="119"/>
      <c r="D722" s="119"/>
      <c r="E722" s="115">
        <f t="shared" si="125"/>
        <v>0</v>
      </c>
      <c r="F722" s="116" t="str">
        <f t="shared" si="126"/>
        <v/>
      </c>
      <c r="G722" s="119"/>
      <c r="H722" s="117"/>
      <c r="I722" s="117"/>
      <c r="J722" s="117"/>
      <c r="K722" s="117"/>
      <c r="L722" s="117"/>
      <c r="M722" s="117"/>
      <c r="N722" s="117"/>
      <c r="O722" s="117"/>
      <c r="P722" s="117"/>
    </row>
    <row r="723" s="95" customFormat="1" ht="15.75" customHeight="1" spans="1:16">
      <c r="A723" s="112">
        <v>21104</v>
      </c>
      <c r="B723" s="113" t="s">
        <v>581</v>
      </c>
      <c r="C723" s="114">
        <f t="shared" ref="C723:G723" si="129">SUM(C724,C725,C726,C727,C728,C729)</f>
        <v>1093</v>
      </c>
      <c r="D723" s="114">
        <f t="shared" si="129"/>
        <v>1834</v>
      </c>
      <c r="E723" s="115">
        <f t="shared" si="125"/>
        <v>741</v>
      </c>
      <c r="F723" s="116">
        <f t="shared" si="126"/>
        <v>0.677950594693504</v>
      </c>
      <c r="G723" s="114">
        <f t="shared" si="129"/>
        <v>1834</v>
      </c>
      <c r="H723" s="117"/>
      <c r="I723" s="117"/>
      <c r="J723" s="117"/>
      <c r="K723" s="117"/>
      <c r="L723" s="117"/>
      <c r="M723" s="117"/>
      <c r="N723" s="117"/>
      <c r="O723" s="117"/>
      <c r="P723" s="117"/>
    </row>
    <row r="724" s="95" customFormat="1" ht="15.75" customHeight="1" spans="1:16">
      <c r="A724" s="112">
        <v>2110401</v>
      </c>
      <c r="B724" s="113" t="s">
        <v>582</v>
      </c>
      <c r="C724" s="118">
        <v>1036</v>
      </c>
      <c r="D724" s="118">
        <v>1774</v>
      </c>
      <c r="E724" s="115">
        <f t="shared" si="125"/>
        <v>738</v>
      </c>
      <c r="F724" s="116">
        <f t="shared" si="126"/>
        <v>0.712355212355212</v>
      </c>
      <c r="G724" s="118">
        <v>1774</v>
      </c>
      <c r="H724" s="117"/>
      <c r="I724" s="117"/>
      <c r="J724" s="117"/>
      <c r="K724" s="117"/>
      <c r="L724" s="117"/>
      <c r="M724" s="117"/>
      <c r="N724" s="117"/>
      <c r="O724" s="117"/>
      <c r="P724" s="117"/>
    </row>
    <row r="725" s="95" customFormat="1" ht="15.75" customHeight="1" spans="1:16">
      <c r="A725" s="112">
        <v>2110402</v>
      </c>
      <c r="B725" s="113" t="s">
        <v>583</v>
      </c>
      <c r="C725" s="119"/>
      <c r="D725" s="119"/>
      <c r="E725" s="115">
        <f t="shared" si="125"/>
        <v>0</v>
      </c>
      <c r="F725" s="116" t="str">
        <f t="shared" si="126"/>
        <v/>
      </c>
      <c r="G725" s="119"/>
      <c r="H725" s="117"/>
      <c r="I725" s="117"/>
      <c r="J725" s="117"/>
      <c r="K725" s="117"/>
      <c r="L725" s="117"/>
      <c r="M725" s="117"/>
      <c r="N725" s="117"/>
      <c r="O725" s="117"/>
      <c r="P725" s="117"/>
    </row>
    <row r="726" s="95" customFormat="1" ht="15.75" customHeight="1" spans="1:16">
      <c r="A726" s="112">
        <v>2110404</v>
      </c>
      <c r="B726" s="113" t="s">
        <v>584</v>
      </c>
      <c r="C726" s="119">
        <v>4</v>
      </c>
      <c r="D726" s="119">
        <v>6</v>
      </c>
      <c r="E726" s="115">
        <f t="shared" si="125"/>
        <v>2</v>
      </c>
      <c r="F726" s="116">
        <f t="shared" si="126"/>
        <v>0.5</v>
      </c>
      <c r="G726" s="119">
        <v>6</v>
      </c>
      <c r="H726" s="117"/>
      <c r="I726" s="117"/>
      <c r="J726" s="117"/>
      <c r="K726" s="117"/>
      <c r="L726" s="117"/>
      <c r="M726" s="117"/>
      <c r="N726" s="117"/>
      <c r="O726" s="117"/>
      <c r="P726" s="117"/>
    </row>
    <row r="727" s="95" customFormat="1" ht="15.75" customHeight="1" spans="1:16">
      <c r="A727" s="112">
        <v>2110405</v>
      </c>
      <c r="B727" s="113" t="s">
        <v>585</v>
      </c>
      <c r="C727" s="119"/>
      <c r="D727" s="119"/>
      <c r="E727" s="115">
        <f t="shared" si="125"/>
        <v>0</v>
      </c>
      <c r="F727" s="116" t="str">
        <f t="shared" si="126"/>
        <v/>
      </c>
      <c r="G727" s="119"/>
      <c r="H727" s="117"/>
      <c r="I727" s="117"/>
      <c r="J727" s="117"/>
      <c r="K727" s="117"/>
      <c r="L727" s="117"/>
      <c r="M727" s="117"/>
      <c r="N727" s="117"/>
      <c r="O727" s="117"/>
      <c r="P727" s="117"/>
    </row>
    <row r="728" s="95" customFormat="1" ht="15.75" customHeight="1" spans="1:16">
      <c r="A728" s="112">
        <v>2110406</v>
      </c>
      <c r="B728" s="113" t="s">
        <v>586</v>
      </c>
      <c r="C728" s="119"/>
      <c r="D728" s="119"/>
      <c r="E728" s="115">
        <f t="shared" si="125"/>
        <v>0</v>
      </c>
      <c r="F728" s="116" t="str">
        <f t="shared" si="126"/>
        <v/>
      </c>
      <c r="G728" s="119"/>
      <c r="H728" s="117"/>
      <c r="I728" s="117"/>
      <c r="J728" s="117"/>
      <c r="K728" s="117"/>
      <c r="L728" s="117"/>
      <c r="M728" s="117"/>
      <c r="N728" s="117"/>
      <c r="O728" s="117"/>
      <c r="P728" s="117"/>
    </row>
    <row r="729" s="95" customFormat="1" ht="15.75" customHeight="1" spans="1:16">
      <c r="A729" s="112">
        <v>2110499</v>
      </c>
      <c r="B729" s="113" t="s">
        <v>587</v>
      </c>
      <c r="C729" s="119">
        <v>53</v>
      </c>
      <c r="D729" s="119">
        <v>54</v>
      </c>
      <c r="E729" s="115">
        <f t="shared" si="125"/>
        <v>1</v>
      </c>
      <c r="F729" s="116">
        <f t="shared" si="126"/>
        <v>0.0188679245283019</v>
      </c>
      <c r="G729" s="119">
        <v>54</v>
      </c>
      <c r="H729" s="117"/>
      <c r="I729" s="117"/>
      <c r="J729" s="117"/>
      <c r="K729" s="117"/>
      <c r="L729" s="117"/>
      <c r="M729" s="117"/>
      <c r="N729" s="117"/>
      <c r="O729" s="117"/>
      <c r="P729" s="117"/>
    </row>
    <row r="730" s="95" customFormat="1" ht="15.75" customHeight="1" spans="1:16">
      <c r="A730" s="112">
        <v>21105</v>
      </c>
      <c r="B730" s="113" t="s">
        <v>588</v>
      </c>
      <c r="C730" s="114">
        <f t="shared" ref="C730:G730" si="130">SUM(C731,C732,C733,C734,C735,C736)</f>
        <v>0</v>
      </c>
      <c r="D730" s="114">
        <f t="shared" si="130"/>
        <v>0</v>
      </c>
      <c r="E730" s="115">
        <f t="shared" si="125"/>
        <v>0</v>
      </c>
      <c r="F730" s="116" t="str">
        <f t="shared" si="126"/>
        <v/>
      </c>
      <c r="G730" s="114">
        <f t="shared" si="130"/>
        <v>0</v>
      </c>
      <c r="H730" s="117"/>
      <c r="I730" s="117"/>
      <c r="J730" s="117"/>
      <c r="K730" s="117"/>
      <c r="L730" s="117"/>
      <c r="M730" s="117"/>
      <c r="N730" s="117"/>
      <c r="O730" s="117"/>
      <c r="P730" s="117"/>
    </row>
    <row r="731" s="95" customFormat="1" ht="15.75" customHeight="1" spans="1:16">
      <c r="A731" s="112">
        <v>2110501</v>
      </c>
      <c r="B731" s="113" t="s">
        <v>589</v>
      </c>
      <c r="C731" s="118"/>
      <c r="D731" s="118"/>
      <c r="E731" s="115">
        <f t="shared" si="125"/>
        <v>0</v>
      </c>
      <c r="F731" s="116" t="str">
        <f t="shared" si="126"/>
        <v/>
      </c>
      <c r="G731" s="118"/>
      <c r="H731" s="117"/>
      <c r="I731" s="117"/>
      <c r="J731" s="117"/>
      <c r="K731" s="117"/>
      <c r="L731" s="117"/>
      <c r="M731" s="117"/>
      <c r="N731" s="117"/>
      <c r="O731" s="117"/>
      <c r="P731" s="117"/>
    </row>
    <row r="732" s="95" customFormat="1" ht="15.75" customHeight="1" spans="1:16">
      <c r="A732" s="112">
        <v>2110502</v>
      </c>
      <c r="B732" s="113" t="s">
        <v>590</v>
      </c>
      <c r="C732" s="119"/>
      <c r="D732" s="119"/>
      <c r="E732" s="115">
        <f t="shared" si="125"/>
        <v>0</v>
      </c>
      <c r="F732" s="116" t="str">
        <f t="shared" si="126"/>
        <v/>
      </c>
      <c r="G732" s="119"/>
      <c r="H732" s="117"/>
      <c r="I732" s="117"/>
      <c r="J732" s="117"/>
      <c r="K732" s="117"/>
      <c r="L732" s="117"/>
      <c r="M732" s="117"/>
      <c r="N732" s="117"/>
      <c r="O732" s="117"/>
      <c r="P732" s="117"/>
    </row>
    <row r="733" s="95" customFormat="1" ht="15.75" customHeight="1" spans="1:16">
      <c r="A733" s="112">
        <v>2110503</v>
      </c>
      <c r="B733" s="113" t="s">
        <v>591</v>
      </c>
      <c r="C733" s="119"/>
      <c r="D733" s="119"/>
      <c r="E733" s="115">
        <f t="shared" si="125"/>
        <v>0</v>
      </c>
      <c r="F733" s="116" t="str">
        <f t="shared" si="126"/>
        <v/>
      </c>
      <c r="G733" s="119"/>
      <c r="H733" s="117"/>
      <c r="I733" s="117"/>
      <c r="J733" s="117"/>
      <c r="K733" s="117"/>
      <c r="L733" s="117"/>
      <c r="M733" s="117"/>
      <c r="N733" s="117"/>
      <c r="O733" s="117"/>
      <c r="P733" s="117"/>
    </row>
    <row r="734" s="95" customFormat="1" ht="15.75" customHeight="1" spans="1:16">
      <c r="A734" s="112">
        <v>2110506</v>
      </c>
      <c r="B734" s="113" t="s">
        <v>592</v>
      </c>
      <c r="C734" s="119"/>
      <c r="D734" s="119"/>
      <c r="E734" s="115">
        <f t="shared" si="125"/>
        <v>0</v>
      </c>
      <c r="F734" s="116" t="str">
        <f t="shared" si="126"/>
        <v/>
      </c>
      <c r="G734" s="119"/>
      <c r="H734" s="117"/>
      <c r="I734" s="117"/>
      <c r="J734" s="117"/>
      <c r="K734" s="117"/>
      <c r="L734" s="117"/>
      <c r="M734" s="117"/>
      <c r="N734" s="117"/>
      <c r="O734" s="117"/>
      <c r="P734" s="117"/>
    </row>
    <row r="735" s="95" customFormat="1" ht="15.75" customHeight="1" spans="1:16">
      <c r="A735" s="112">
        <v>2110507</v>
      </c>
      <c r="B735" s="113" t="s">
        <v>593</v>
      </c>
      <c r="C735" s="119"/>
      <c r="D735" s="119"/>
      <c r="E735" s="115">
        <f t="shared" si="125"/>
        <v>0</v>
      </c>
      <c r="F735" s="116" t="str">
        <f t="shared" si="126"/>
        <v/>
      </c>
      <c r="G735" s="119"/>
      <c r="H735" s="117"/>
      <c r="I735" s="117"/>
      <c r="J735" s="117"/>
      <c r="K735" s="117"/>
      <c r="L735" s="117"/>
      <c r="M735" s="117"/>
      <c r="N735" s="117"/>
      <c r="O735" s="117"/>
      <c r="P735" s="117"/>
    </row>
    <row r="736" s="95" customFormat="1" ht="15.75" customHeight="1" spans="1:16">
      <c r="A736" s="112">
        <v>2110599</v>
      </c>
      <c r="B736" s="113" t="s">
        <v>594</v>
      </c>
      <c r="C736" s="119"/>
      <c r="D736" s="119"/>
      <c r="E736" s="115">
        <f t="shared" si="125"/>
        <v>0</v>
      </c>
      <c r="F736" s="116" t="str">
        <f t="shared" si="126"/>
        <v/>
      </c>
      <c r="G736" s="119"/>
      <c r="H736" s="117"/>
      <c r="I736" s="117"/>
      <c r="J736" s="117"/>
      <c r="K736" s="117"/>
      <c r="L736" s="117"/>
      <c r="M736" s="117"/>
      <c r="N736" s="117"/>
      <c r="O736" s="117"/>
      <c r="P736" s="117"/>
    </row>
    <row r="737" s="95" customFormat="1" ht="15.75" customHeight="1" spans="1:16">
      <c r="A737" s="112">
        <v>21106</v>
      </c>
      <c r="B737" s="113" t="s">
        <v>595</v>
      </c>
      <c r="C737" s="114">
        <f t="shared" ref="C737:G737" si="131">SUM(C738,C739,C740,C741,C742)</f>
        <v>0</v>
      </c>
      <c r="D737" s="114">
        <f t="shared" si="131"/>
        <v>0</v>
      </c>
      <c r="E737" s="115">
        <f t="shared" si="125"/>
        <v>0</v>
      </c>
      <c r="F737" s="116" t="str">
        <f t="shared" si="126"/>
        <v/>
      </c>
      <c r="G737" s="114">
        <f t="shared" si="131"/>
        <v>0</v>
      </c>
      <c r="H737" s="117"/>
      <c r="I737" s="117"/>
      <c r="J737" s="117"/>
      <c r="K737" s="117"/>
      <c r="L737" s="117"/>
      <c r="M737" s="117"/>
      <c r="N737" s="117"/>
      <c r="O737" s="117"/>
      <c r="P737" s="117"/>
    </row>
    <row r="738" s="95" customFormat="1" ht="15.75" customHeight="1" spans="1:16">
      <c r="A738" s="112">
        <v>2110602</v>
      </c>
      <c r="B738" s="113" t="s">
        <v>596</v>
      </c>
      <c r="C738" s="118"/>
      <c r="D738" s="118"/>
      <c r="E738" s="115">
        <f t="shared" si="125"/>
        <v>0</v>
      </c>
      <c r="F738" s="116" t="str">
        <f t="shared" si="126"/>
        <v/>
      </c>
      <c r="G738" s="118"/>
      <c r="H738" s="117"/>
      <c r="I738" s="117"/>
      <c r="J738" s="117"/>
      <c r="K738" s="117"/>
      <c r="L738" s="117"/>
      <c r="M738" s="117"/>
      <c r="N738" s="117"/>
      <c r="O738" s="117"/>
      <c r="P738" s="117"/>
    </row>
    <row r="739" s="95" customFormat="1" ht="15.75" customHeight="1" spans="1:16">
      <c r="A739" s="112">
        <v>2110603</v>
      </c>
      <c r="B739" s="113" t="s">
        <v>597</v>
      </c>
      <c r="C739" s="119"/>
      <c r="D739" s="119"/>
      <c r="E739" s="115">
        <f t="shared" si="125"/>
        <v>0</v>
      </c>
      <c r="F739" s="116" t="str">
        <f t="shared" si="126"/>
        <v/>
      </c>
      <c r="G739" s="119"/>
      <c r="H739" s="117"/>
      <c r="I739" s="117"/>
      <c r="J739" s="117"/>
      <c r="K739" s="117"/>
      <c r="L739" s="117"/>
      <c r="M739" s="117"/>
      <c r="N739" s="117"/>
      <c r="O739" s="117"/>
      <c r="P739" s="117"/>
    </row>
    <row r="740" s="95" customFormat="1" ht="15.75" customHeight="1" spans="1:16">
      <c r="A740" s="112">
        <v>2110604</v>
      </c>
      <c r="B740" s="113" t="s">
        <v>598</v>
      </c>
      <c r="C740" s="119"/>
      <c r="D740" s="119"/>
      <c r="E740" s="115">
        <f t="shared" si="125"/>
        <v>0</v>
      </c>
      <c r="F740" s="116" t="str">
        <f t="shared" si="126"/>
        <v/>
      </c>
      <c r="G740" s="119"/>
      <c r="H740" s="117"/>
      <c r="I740" s="117"/>
      <c r="J740" s="117"/>
      <c r="K740" s="117"/>
      <c r="L740" s="117"/>
      <c r="M740" s="117"/>
      <c r="N740" s="117"/>
      <c r="O740" s="117"/>
      <c r="P740" s="117"/>
    </row>
    <row r="741" s="95" customFormat="1" ht="15.75" customHeight="1" spans="1:16">
      <c r="A741" s="112">
        <v>2110605</v>
      </c>
      <c r="B741" s="113" t="s">
        <v>599</v>
      </c>
      <c r="C741" s="119"/>
      <c r="D741" s="119"/>
      <c r="E741" s="115">
        <f t="shared" si="125"/>
        <v>0</v>
      </c>
      <c r="F741" s="116" t="str">
        <f t="shared" si="126"/>
        <v/>
      </c>
      <c r="G741" s="119"/>
      <c r="H741" s="117"/>
      <c r="I741" s="117"/>
      <c r="J741" s="117"/>
      <c r="K741" s="117"/>
      <c r="L741" s="117"/>
      <c r="M741" s="117"/>
      <c r="N741" s="117"/>
      <c r="O741" s="117"/>
      <c r="P741" s="117"/>
    </row>
    <row r="742" s="95" customFormat="1" ht="15.75" customHeight="1" spans="1:16">
      <c r="A742" s="112">
        <v>2110699</v>
      </c>
      <c r="B742" s="113" t="s">
        <v>600</v>
      </c>
      <c r="C742" s="119"/>
      <c r="D742" s="119"/>
      <c r="E742" s="115">
        <f t="shared" si="125"/>
        <v>0</v>
      </c>
      <c r="F742" s="116" t="str">
        <f t="shared" si="126"/>
        <v/>
      </c>
      <c r="G742" s="119"/>
      <c r="H742" s="117"/>
      <c r="I742" s="117"/>
      <c r="J742" s="117"/>
      <c r="K742" s="117"/>
      <c r="L742" s="117"/>
      <c r="M742" s="117"/>
      <c r="N742" s="117"/>
      <c r="O742" s="117"/>
      <c r="P742" s="117"/>
    </row>
    <row r="743" s="95" customFormat="1" ht="15.75" customHeight="1" spans="1:16">
      <c r="A743" s="112">
        <v>21107</v>
      </c>
      <c r="B743" s="113" t="s">
        <v>601</v>
      </c>
      <c r="C743" s="114">
        <f t="shared" ref="C743:G743" si="132">SUM(C744,C745)</f>
        <v>0</v>
      </c>
      <c r="D743" s="114">
        <f t="shared" si="132"/>
        <v>0</v>
      </c>
      <c r="E743" s="115">
        <f t="shared" si="125"/>
        <v>0</v>
      </c>
      <c r="F743" s="116" t="str">
        <f t="shared" si="126"/>
        <v/>
      </c>
      <c r="G743" s="114">
        <f t="shared" si="132"/>
        <v>0</v>
      </c>
      <c r="H743" s="117"/>
      <c r="I743" s="117"/>
      <c r="J743" s="117"/>
      <c r="K743" s="117"/>
      <c r="L743" s="117"/>
      <c r="M743" s="117"/>
      <c r="N743" s="117"/>
      <c r="O743" s="117"/>
      <c r="P743" s="117"/>
    </row>
    <row r="744" s="95" customFormat="1" ht="15.75" customHeight="1" spans="1:16">
      <c r="A744" s="112">
        <v>2110704</v>
      </c>
      <c r="B744" s="113" t="s">
        <v>602</v>
      </c>
      <c r="C744" s="118"/>
      <c r="D744" s="118"/>
      <c r="E744" s="115">
        <f t="shared" si="125"/>
        <v>0</v>
      </c>
      <c r="F744" s="116" t="str">
        <f t="shared" si="126"/>
        <v/>
      </c>
      <c r="G744" s="118"/>
      <c r="H744" s="117"/>
      <c r="I744" s="117"/>
      <c r="J744" s="117"/>
      <c r="K744" s="117"/>
      <c r="L744" s="117"/>
      <c r="M744" s="117"/>
      <c r="N744" s="117"/>
      <c r="O744" s="117"/>
      <c r="P744" s="117"/>
    </row>
    <row r="745" s="95" customFormat="1" ht="15.75" customHeight="1" spans="1:16">
      <c r="A745" s="112">
        <v>2110799</v>
      </c>
      <c r="B745" s="113" t="s">
        <v>603</v>
      </c>
      <c r="C745" s="118"/>
      <c r="D745" s="118"/>
      <c r="E745" s="115">
        <f t="shared" si="125"/>
        <v>0</v>
      </c>
      <c r="F745" s="116" t="str">
        <f t="shared" si="126"/>
        <v/>
      </c>
      <c r="G745" s="118"/>
      <c r="H745" s="117"/>
      <c r="I745" s="117"/>
      <c r="J745" s="117"/>
      <c r="K745" s="117"/>
      <c r="L745" s="117"/>
      <c r="M745" s="117"/>
      <c r="N745" s="117"/>
      <c r="O745" s="117"/>
      <c r="P745" s="117"/>
    </row>
    <row r="746" s="95" customFormat="1" ht="15.75" customHeight="1" spans="1:16">
      <c r="A746" s="112">
        <v>21108</v>
      </c>
      <c r="B746" s="113" t="s">
        <v>604</v>
      </c>
      <c r="C746" s="114">
        <f t="shared" ref="C746:G746" si="133">SUM(C747,C748)</f>
        <v>0</v>
      </c>
      <c r="D746" s="114">
        <f t="shared" si="133"/>
        <v>0</v>
      </c>
      <c r="E746" s="115">
        <f t="shared" si="125"/>
        <v>0</v>
      </c>
      <c r="F746" s="116" t="str">
        <f t="shared" si="126"/>
        <v/>
      </c>
      <c r="G746" s="114">
        <f t="shared" si="133"/>
        <v>0</v>
      </c>
      <c r="H746" s="117"/>
      <c r="I746" s="117"/>
      <c r="J746" s="117"/>
      <c r="K746" s="117"/>
      <c r="L746" s="117"/>
      <c r="M746" s="117"/>
      <c r="N746" s="117"/>
      <c r="O746" s="117"/>
      <c r="P746" s="117"/>
    </row>
    <row r="747" s="95" customFormat="1" ht="15.75" customHeight="1" spans="1:16">
      <c r="A747" s="112">
        <v>2110804</v>
      </c>
      <c r="B747" s="113" t="s">
        <v>605</v>
      </c>
      <c r="C747" s="118"/>
      <c r="D747" s="118"/>
      <c r="E747" s="115">
        <f t="shared" si="125"/>
        <v>0</v>
      </c>
      <c r="F747" s="116" t="str">
        <f t="shared" si="126"/>
        <v/>
      </c>
      <c r="G747" s="118"/>
      <c r="H747" s="117"/>
      <c r="I747" s="117"/>
      <c r="J747" s="117"/>
      <c r="K747" s="117"/>
      <c r="L747" s="117"/>
      <c r="M747" s="117"/>
      <c r="N747" s="117"/>
      <c r="O747" s="117"/>
      <c r="P747" s="117"/>
    </row>
    <row r="748" s="95" customFormat="1" ht="15.75" customHeight="1" spans="1:16">
      <c r="A748" s="112">
        <v>2110899</v>
      </c>
      <c r="B748" s="113" t="s">
        <v>606</v>
      </c>
      <c r="C748" s="119"/>
      <c r="D748" s="119"/>
      <c r="E748" s="115">
        <f t="shared" si="125"/>
        <v>0</v>
      </c>
      <c r="F748" s="116" t="str">
        <f t="shared" si="126"/>
        <v/>
      </c>
      <c r="G748" s="119"/>
      <c r="H748" s="117"/>
      <c r="I748" s="117"/>
      <c r="J748" s="117"/>
      <c r="K748" s="117"/>
      <c r="L748" s="117"/>
      <c r="M748" s="117"/>
      <c r="N748" s="117"/>
      <c r="O748" s="117"/>
      <c r="P748" s="117"/>
    </row>
    <row r="749" s="95" customFormat="1" ht="15.75" customHeight="1" spans="1:16">
      <c r="A749" s="112">
        <v>21109</v>
      </c>
      <c r="B749" s="113" t="s">
        <v>607</v>
      </c>
      <c r="C749" s="119"/>
      <c r="D749" s="119"/>
      <c r="E749" s="115">
        <f t="shared" si="125"/>
        <v>0</v>
      </c>
      <c r="F749" s="116" t="str">
        <f t="shared" si="126"/>
        <v/>
      </c>
      <c r="G749" s="119"/>
      <c r="H749" s="117"/>
      <c r="I749" s="117"/>
      <c r="J749" s="117"/>
      <c r="K749" s="117"/>
      <c r="L749" s="117"/>
      <c r="M749" s="117"/>
      <c r="N749" s="117"/>
      <c r="O749" s="117"/>
      <c r="P749" s="117"/>
    </row>
    <row r="750" s="95" customFormat="1" ht="15.75" customHeight="1" spans="1:16">
      <c r="A750" s="112">
        <v>21110</v>
      </c>
      <c r="B750" s="113" t="s">
        <v>608</v>
      </c>
      <c r="C750" s="119"/>
      <c r="D750" s="119"/>
      <c r="E750" s="115">
        <f t="shared" si="125"/>
        <v>0</v>
      </c>
      <c r="F750" s="116" t="str">
        <f t="shared" si="126"/>
        <v/>
      </c>
      <c r="G750" s="119"/>
      <c r="H750" s="117"/>
      <c r="I750" s="117"/>
      <c r="J750" s="117"/>
      <c r="K750" s="117"/>
      <c r="L750" s="117"/>
      <c r="M750" s="117"/>
      <c r="N750" s="117"/>
      <c r="O750" s="117"/>
      <c r="P750" s="117"/>
    </row>
    <row r="751" s="95" customFormat="1" ht="15.75" customHeight="1" spans="1:16">
      <c r="A751" s="112">
        <v>21111</v>
      </c>
      <c r="B751" s="113" t="s">
        <v>609</v>
      </c>
      <c r="C751" s="114">
        <f t="shared" ref="C751:G751" si="134">SUM(C752,C753,C754,C755,C756)</f>
        <v>0</v>
      </c>
      <c r="D751" s="114">
        <f t="shared" si="134"/>
        <v>0</v>
      </c>
      <c r="E751" s="115">
        <f t="shared" si="125"/>
        <v>0</v>
      </c>
      <c r="F751" s="116" t="str">
        <f t="shared" si="126"/>
        <v/>
      </c>
      <c r="G751" s="114">
        <f t="shared" si="134"/>
        <v>0</v>
      </c>
      <c r="H751" s="117"/>
      <c r="I751" s="117"/>
      <c r="J751" s="117"/>
      <c r="K751" s="117"/>
      <c r="L751" s="117"/>
      <c r="M751" s="117"/>
      <c r="N751" s="117"/>
      <c r="O751" s="117"/>
      <c r="P751" s="117"/>
    </row>
    <row r="752" s="95" customFormat="1" ht="15.75" customHeight="1" spans="1:16">
      <c r="A752" s="112">
        <v>2111101</v>
      </c>
      <c r="B752" s="113" t="s">
        <v>610</v>
      </c>
      <c r="C752" s="118"/>
      <c r="D752" s="118"/>
      <c r="E752" s="115">
        <f t="shared" si="125"/>
        <v>0</v>
      </c>
      <c r="F752" s="116" t="str">
        <f t="shared" si="126"/>
        <v/>
      </c>
      <c r="G752" s="118"/>
      <c r="H752" s="117"/>
      <c r="I752" s="117"/>
      <c r="J752" s="117"/>
      <c r="K752" s="117"/>
      <c r="L752" s="117"/>
      <c r="M752" s="117"/>
      <c r="N752" s="117"/>
      <c r="O752" s="117"/>
      <c r="P752" s="117"/>
    </row>
    <row r="753" s="95" customFormat="1" ht="15.75" customHeight="1" spans="1:16">
      <c r="A753" s="112">
        <v>2111102</v>
      </c>
      <c r="B753" s="113" t="s">
        <v>611</v>
      </c>
      <c r="C753" s="119"/>
      <c r="D753" s="119"/>
      <c r="E753" s="115">
        <f t="shared" si="125"/>
        <v>0</v>
      </c>
      <c r="F753" s="116" t="str">
        <f t="shared" si="126"/>
        <v/>
      </c>
      <c r="G753" s="119"/>
      <c r="H753" s="117"/>
      <c r="I753" s="117"/>
      <c r="J753" s="117"/>
      <c r="K753" s="117"/>
      <c r="L753" s="117"/>
      <c r="M753" s="117"/>
      <c r="N753" s="117"/>
      <c r="O753" s="117"/>
      <c r="P753" s="117"/>
    </row>
    <row r="754" s="95" customFormat="1" ht="15.75" customHeight="1" spans="1:16">
      <c r="A754" s="112">
        <v>2111103</v>
      </c>
      <c r="B754" s="113" t="s">
        <v>612</v>
      </c>
      <c r="C754" s="119"/>
      <c r="D754" s="119"/>
      <c r="E754" s="115">
        <f t="shared" si="125"/>
        <v>0</v>
      </c>
      <c r="F754" s="116" t="str">
        <f t="shared" si="126"/>
        <v/>
      </c>
      <c r="G754" s="119"/>
      <c r="H754" s="117"/>
      <c r="I754" s="117"/>
      <c r="J754" s="117"/>
      <c r="K754" s="117"/>
      <c r="L754" s="117"/>
      <c r="M754" s="117"/>
      <c r="N754" s="117"/>
      <c r="O754" s="117"/>
      <c r="P754" s="117"/>
    </row>
    <row r="755" s="95" customFormat="1" ht="15.75" customHeight="1" spans="1:16">
      <c r="A755" s="112">
        <v>2111104</v>
      </c>
      <c r="B755" s="113" t="s">
        <v>613</v>
      </c>
      <c r="C755" s="119"/>
      <c r="D755" s="119"/>
      <c r="E755" s="115">
        <f t="shared" si="125"/>
        <v>0</v>
      </c>
      <c r="F755" s="116" t="str">
        <f t="shared" si="126"/>
        <v/>
      </c>
      <c r="G755" s="119"/>
      <c r="H755" s="117"/>
      <c r="I755" s="117"/>
      <c r="J755" s="117"/>
      <c r="K755" s="117"/>
      <c r="L755" s="117"/>
      <c r="M755" s="117"/>
      <c r="N755" s="117"/>
      <c r="O755" s="117"/>
      <c r="P755" s="117"/>
    </row>
    <row r="756" s="95" customFormat="1" ht="15.75" customHeight="1" spans="1:16">
      <c r="A756" s="112">
        <v>2111199</v>
      </c>
      <c r="B756" s="113" t="s">
        <v>614</v>
      </c>
      <c r="C756" s="119"/>
      <c r="D756" s="119"/>
      <c r="E756" s="115">
        <f t="shared" si="125"/>
        <v>0</v>
      </c>
      <c r="F756" s="116" t="str">
        <f t="shared" si="126"/>
        <v/>
      </c>
      <c r="G756" s="119"/>
      <c r="H756" s="117"/>
      <c r="I756" s="117"/>
      <c r="J756" s="117"/>
      <c r="K756" s="117"/>
      <c r="L756" s="117"/>
      <c r="M756" s="117"/>
      <c r="N756" s="117"/>
      <c r="O756" s="117"/>
      <c r="P756" s="117"/>
    </row>
    <row r="757" s="95" customFormat="1" ht="15.75" customHeight="1" spans="1:16">
      <c r="A757" s="112">
        <v>21112</v>
      </c>
      <c r="B757" s="113" t="s">
        <v>615</v>
      </c>
      <c r="C757" s="119"/>
      <c r="D757" s="119"/>
      <c r="E757" s="115">
        <f t="shared" si="125"/>
        <v>0</v>
      </c>
      <c r="F757" s="116" t="str">
        <f t="shared" si="126"/>
        <v/>
      </c>
      <c r="G757" s="119"/>
      <c r="H757" s="117"/>
      <c r="I757" s="117"/>
      <c r="J757" s="117"/>
      <c r="K757" s="117"/>
      <c r="L757" s="117"/>
      <c r="M757" s="117"/>
      <c r="N757" s="117"/>
      <c r="O757" s="117"/>
      <c r="P757" s="117"/>
    </row>
    <row r="758" s="95" customFormat="1" ht="15.75" customHeight="1" spans="1:16">
      <c r="A758" s="112">
        <v>21113</v>
      </c>
      <c r="B758" s="113" t="s">
        <v>616</v>
      </c>
      <c r="C758" s="119"/>
      <c r="D758" s="119"/>
      <c r="E758" s="115">
        <f t="shared" si="125"/>
        <v>0</v>
      </c>
      <c r="F758" s="116" t="str">
        <f t="shared" si="126"/>
        <v/>
      </c>
      <c r="G758" s="119"/>
      <c r="H758" s="117"/>
      <c r="I758" s="117"/>
      <c r="J758" s="117"/>
      <c r="K758" s="117"/>
      <c r="L758" s="117"/>
      <c r="M758" s="117"/>
      <c r="N758" s="117"/>
      <c r="O758" s="117"/>
      <c r="P758" s="117"/>
    </row>
    <row r="759" s="95" customFormat="1" ht="15.75" customHeight="1" spans="1:16">
      <c r="A759" s="112">
        <v>21114</v>
      </c>
      <c r="B759" s="113" t="s">
        <v>617</v>
      </c>
      <c r="C759" s="114">
        <f t="shared" ref="C759:G759" si="135">SUM(C760,C761,C762,C763,C764,C765,C766,C767,C768,C769)</f>
        <v>0</v>
      </c>
      <c r="D759" s="114">
        <f t="shared" si="135"/>
        <v>0</v>
      </c>
      <c r="E759" s="115">
        <f t="shared" si="125"/>
        <v>0</v>
      </c>
      <c r="F759" s="116" t="str">
        <f t="shared" si="126"/>
        <v/>
      </c>
      <c r="G759" s="114">
        <f t="shared" si="135"/>
        <v>0</v>
      </c>
      <c r="H759" s="117"/>
      <c r="I759" s="117"/>
      <c r="J759" s="117"/>
      <c r="K759" s="117"/>
      <c r="L759" s="117"/>
      <c r="M759" s="117"/>
      <c r="N759" s="117"/>
      <c r="O759" s="117"/>
      <c r="P759" s="117"/>
    </row>
    <row r="760" s="95" customFormat="1" ht="15.75" customHeight="1" spans="1:16">
      <c r="A760" s="112">
        <v>2111401</v>
      </c>
      <c r="B760" s="113" t="s">
        <v>58</v>
      </c>
      <c r="C760" s="118"/>
      <c r="D760" s="118"/>
      <c r="E760" s="115">
        <f t="shared" si="125"/>
        <v>0</v>
      </c>
      <c r="F760" s="116" t="str">
        <f t="shared" si="126"/>
        <v/>
      </c>
      <c r="G760" s="118"/>
      <c r="H760" s="117"/>
      <c r="I760" s="117"/>
      <c r="J760" s="117"/>
      <c r="K760" s="117"/>
      <c r="L760" s="117"/>
      <c r="M760" s="117"/>
      <c r="N760" s="117"/>
      <c r="O760" s="117"/>
      <c r="P760" s="117"/>
    </row>
    <row r="761" s="95" customFormat="1" ht="15.75" customHeight="1" spans="1:16">
      <c r="A761" s="112">
        <v>2111402</v>
      </c>
      <c r="B761" s="113" t="s">
        <v>59</v>
      </c>
      <c r="C761" s="119"/>
      <c r="D761" s="119"/>
      <c r="E761" s="115">
        <f t="shared" si="125"/>
        <v>0</v>
      </c>
      <c r="F761" s="116" t="str">
        <f t="shared" si="126"/>
        <v/>
      </c>
      <c r="G761" s="119"/>
      <c r="H761" s="117"/>
      <c r="I761" s="117"/>
      <c r="J761" s="117"/>
      <c r="K761" s="117"/>
      <c r="L761" s="117"/>
      <c r="M761" s="117"/>
      <c r="N761" s="117"/>
      <c r="O761" s="117"/>
      <c r="P761" s="117"/>
    </row>
    <row r="762" s="95" customFormat="1" ht="15.75" customHeight="1" spans="1:16">
      <c r="A762" s="112">
        <v>2111403</v>
      </c>
      <c r="B762" s="113" t="s">
        <v>60</v>
      </c>
      <c r="C762" s="119"/>
      <c r="D762" s="119"/>
      <c r="E762" s="115">
        <f t="shared" si="125"/>
        <v>0</v>
      </c>
      <c r="F762" s="116" t="str">
        <f t="shared" si="126"/>
        <v/>
      </c>
      <c r="G762" s="119"/>
      <c r="H762" s="117"/>
      <c r="I762" s="117"/>
      <c r="J762" s="117"/>
      <c r="K762" s="117"/>
      <c r="L762" s="117"/>
      <c r="M762" s="117"/>
      <c r="N762" s="117"/>
      <c r="O762" s="117"/>
      <c r="P762" s="117"/>
    </row>
    <row r="763" s="95" customFormat="1" ht="15.75" customHeight="1" spans="1:16">
      <c r="A763" s="112">
        <v>2111406</v>
      </c>
      <c r="B763" s="113" t="s">
        <v>618</v>
      </c>
      <c r="C763" s="119"/>
      <c r="D763" s="119"/>
      <c r="E763" s="115">
        <f t="shared" si="125"/>
        <v>0</v>
      </c>
      <c r="F763" s="116" t="str">
        <f t="shared" si="126"/>
        <v/>
      </c>
      <c r="G763" s="119"/>
      <c r="H763" s="117"/>
      <c r="I763" s="117"/>
      <c r="J763" s="117"/>
      <c r="K763" s="117"/>
      <c r="L763" s="117"/>
      <c r="M763" s="117"/>
      <c r="N763" s="117"/>
      <c r="O763" s="117"/>
      <c r="P763" s="117"/>
    </row>
    <row r="764" s="95" customFormat="1" ht="15.75" customHeight="1" spans="1:16">
      <c r="A764" s="112">
        <v>2111407</v>
      </c>
      <c r="B764" s="113" t="s">
        <v>619</v>
      </c>
      <c r="C764" s="119"/>
      <c r="D764" s="119"/>
      <c r="E764" s="115">
        <f t="shared" si="125"/>
        <v>0</v>
      </c>
      <c r="F764" s="116" t="str">
        <f t="shared" si="126"/>
        <v/>
      </c>
      <c r="G764" s="119"/>
      <c r="H764" s="117"/>
      <c r="I764" s="117"/>
      <c r="J764" s="117"/>
      <c r="K764" s="117"/>
      <c r="L764" s="117"/>
      <c r="M764" s="117"/>
      <c r="N764" s="117"/>
      <c r="O764" s="117"/>
      <c r="P764" s="117"/>
    </row>
    <row r="765" s="95" customFormat="1" ht="15.75" customHeight="1" spans="1:16">
      <c r="A765" s="112">
        <v>2111408</v>
      </c>
      <c r="B765" s="113" t="s">
        <v>620</v>
      </c>
      <c r="C765" s="119"/>
      <c r="D765" s="119"/>
      <c r="E765" s="115">
        <f t="shared" si="125"/>
        <v>0</v>
      </c>
      <c r="F765" s="116" t="str">
        <f t="shared" si="126"/>
        <v/>
      </c>
      <c r="G765" s="119"/>
      <c r="H765" s="117"/>
      <c r="I765" s="117"/>
      <c r="J765" s="117"/>
      <c r="K765" s="117"/>
      <c r="L765" s="117"/>
      <c r="M765" s="117"/>
      <c r="N765" s="117"/>
      <c r="O765" s="117"/>
      <c r="P765" s="117"/>
    </row>
    <row r="766" s="95" customFormat="1" ht="15.75" customHeight="1" spans="1:16">
      <c r="A766" s="112">
        <v>2111411</v>
      </c>
      <c r="B766" s="113" t="s">
        <v>99</v>
      </c>
      <c r="C766" s="119"/>
      <c r="D766" s="119"/>
      <c r="E766" s="115">
        <f t="shared" si="125"/>
        <v>0</v>
      </c>
      <c r="F766" s="116" t="str">
        <f t="shared" si="126"/>
        <v/>
      </c>
      <c r="G766" s="119"/>
      <c r="H766" s="117"/>
      <c r="I766" s="117"/>
      <c r="J766" s="117"/>
      <c r="K766" s="117"/>
      <c r="L766" s="117"/>
      <c r="M766" s="117"/>
      <c r="N766" s="117"/>
      <c r="O766" s="117"/>
      <c r="P766" s="117"/>
    </row>
    <row r="767" s="95" customFormat="1" ht="15.75" customHeight="1" spans="1:16">
      <c r="A767" s="112">
        <v>2111413</v>
      </c>
      <c r="B767" s="113" t="s">
        <v>621</v>
      </c>
      <c r="C767" s="119"/>
      <c r="D767" s="119"/>
      <c r="E767" s="115">
        <f t="shared" si="125"/>
        <v>0</v>
      </c>
      <c r="F767" s="116" t="str">
        <f t="shared" si="126"/>
        <v/>
      </c>
      <c r="G767" s="119"/>
      <c r="H767" s="117"/>
      <c r="I767" s="117"/>
      <c r="J767" s="117"/>
      <c r="K767" s="117"/>
      <c r="L767" s="117"/>
      <c r="M767" s="117"/>
      <c r="N767" s="117"/>
      <c r="O767" s="117"/>
      <c r="P767" s="117"/>
    </row>
    <row r="768" s="95" customFormat="1" ht="15.75" customHeight="1" spans="1:16">
      <c r="A768" s="112">
        <v>2111450</v>
      </c>
      <c r="B768" s="113" t="s">
        <v>67</v>
      </c>
      <c r="C768" s="119"/>
      <c r="D768" s="119"/>
      <c r="E768" s="115">
        <f t="shared" si="125"/>
        <v>0</v>
      </c>
      <c r="F768" s="116" t="str">
        <f t="shared" si="126"/>
        <v/>
      </c>
      <c r="G768" s="119"/>
      <c r="H768" s="117"/>
      <c r="I768" s="117"/>
      <c r="J768" s="117"/>
      <c r="K768" s="117"/>
      <c r="L768" s="117"/>
      <c r="M768" s="117"/>
      <c r="N768" s="117"/>
      <c r="O768" s="117"/>
      <c r="P768" s="117"/>
    </row>
    <row r="769" s="95" customFormat="1" ht="15.75" customHeight="1" spans="1:16">
      <c r="A769" s="112">
        <v>2111499</v>
      </c>
      <c r="B769" s="113" t="s">
        <v>622</v>
      </c>
      <c r="C769" s="119"/>
      <c r="D769" s="119"/>
      <c r="E769" s="115">
        <f t="shared" si="125"/>
        <v>0</v>
      </c>
      <c r="F769" s="116" t="str">
        <f t="shared" si="126"/>
        <v/>
      </c>
      <c r="G769" s="119"/>
      <c r="H769" s="117"/>
      <c r="I769" s="117"/>
      <c r="J769" s="117"/>
      <c r="K769" s="117"/>
      <c r="L769" s="117"/>
      <c r="M769" s="117"/>
      <c r="N769" s="117"/>
      <c r="O769" s="117"/>
      <c r="P769" s="117"/>
    </row>
    <row r="770" s="95" customFormat="1" ht="15.75" customHeight="1" spans="1:16">
      <c r="A770" s="112">
        <v>2119999</v>
      </c>
      <c r="B770" s="113" t="s">
        <v>623</v>
      </c>
      <c r="C770" s="119"/>
      <c r="D770" s="119"/>
      <c r="E770" s="115">
        <f t="shared" si="125"/>
        <v>0</v>
      </c>
      <c r="F770" s="116" t="str">
        <f t="shared" si="126"/>
        <v/>
      </c>
      <c r="G770" s="119"/>
      <c r="H770" s="117"/>
      <c r="I770" s="117"/>
      <c r="J770" s="117"/>
      <c r="K770" s="117"/>
      <c r="L770" s="117"/>
      <c r="M770" s="117"/>
      <c r="N770" s="117"/>
      <c r="O770" s="117"/>
      <c r="P770" s="117"/>
    </row>
    <row r="771" s="95" customFormat="1" ht="15.75" customHeight="1" spans="1:16">
      <c r="A771" s="112">
        <v>212</v>
      </c>
      <c r="B771" s="113" t="s">
        <v>624</v>
      </c>
      <c r="C771" s="114">
        <f t="shared" ref="C771:G771" si="136">SUM(C772,C783,C784,C787,C788,C789)</f>
        <v>5253</v>
      </c>
      <c r="D771" s="114">
        <f t="shared" si="136"/>
        <v>5057</v>
      </c>
      <c r="E771" s="115">
        <f t="shared" si="125"/>
        <v>-196</v>
      </c>
      <c r="F771" s="116">
        <f t="shared" si="126"/>
        <v>-0.0373120121835142</v>
      </c>
      <c r="G771" s="114">
        <f t="shared" si="136"/>
        <v>5057</v>
      </c>
      <c r="H771" s="117"/>
      <c r="I771" s="117"/>
      <c r="J771" s="117"/>
      <c r="K771" s="117"/>
      <c r="L771" s="117"/>
      <c r="M771" s="117"/>
      <c r="N771" s="117"/>
      <c r="O771" s="117"/>
      <c r="P771" s="117"/>
    </row>
    <row r="772" s="95" customFormat="1" ht="15.75" customHeight="1" spans="1:16">
      <c r="A772" s="112">
        <v>21201</v>
      </c>
      <c r="B772" s="113" t="s">
        <v>625</v>
      </c>
      <c r="C772" s="114">
        <f t="shared" ref="C772:G772" si="137">SUM(C773,C774,C775,C776,C777,C778,C779,C780,C781,C782)</f>
        <v>856</v>
      </c>
      <c r="D772" s="114">
        <f t="shared" si="137"/>
        <v>902</v>
      </c>
      <c r="E772" s="115">
        <f t="shared" si="125"/>
        <v>46</v>
      </c>
      <c r="F772" s="116">
        <f t="shared" si="126"/>
        <v>0.0537383177570093</v>
      </c>
      <c r="G772" s="114">
        <f t="shared" si="137"/>
        <v>902</v>
      </c>
      <c r="H772" s="117"/>
      <c r="I772" s="117"/>
      <c r="J772" s="117"/>
      <c r="K772" s="117"/>
      <c r="L772" s="117"/>
      <c r="M772" s="117"/>
      <c r="N772" s="117"/>
      <c r="O772" s="117"/>
      <c r="P772" s="117"/>
    </row>
    <row r="773" s="95" customFormat="1" ht="15.75" customHeight="1" spans="1:16">
      <c r="A773" s="112">
        <v>2120101</v>
      </c>
      <c r="B773" s="113" t="s">
        <v>58</v>
      </c>
      <c r="C773" s="118">
        <v>151</v>
      </c>
      <c r="D773" s="118">
        <v>160</v>
      </c>
      <c r="E773" s="115">
        <f t="shared" ref="E773:E836" si="138">D773-C773</f>
        <v>9</v>
      </c>
      <c r="F773" s="116">
        <f t="shared" ref="F773:F836" si="139">IFERROR(E773/C773,"")</f>
        <v>0.0596026490066225</v>
      </c>
      <c r="G773" s="118">
        <v>160</v>
      </c>
      <c r="H773" s="117"/>
      <c r="I773" s="117"/>
      <c r="J773" s="117"/>
      <c r="K773" s="117"/>
      <c r="L773" s="117"/>
      <c r="M773" s="117"/>
      <c r="N773" s="117"/>
      <c r="O773" s="117"/>
      <c r="P773" s="117"/>
    </row>
    <row r="774" s="95" customFormat="1" ht="15.75" customHeight="1" spans="1:16">
      <c r="A774" s="112">
        <v>2120102</v>
      </c>
      <c r="B774" s="113" t="s">
        <v>59</v>
      </c>
      <c r="C774" s="119">
        <v>63</v>
      </c>
      <c r="D774" s="119">
        <v>53</v>
      </c>
      <c r="E774" s="115">
        <f t="shared" si="138"/>
        <v>-10</v>
      </c>
      <c r="F774" s="116">
        <f t="shared" si="139"/>
        <v>-0.158730158730159</v>
      </c>
      <c r="G774" s="119">
        <v>53</v>
      </c>
      <c r="H774" s="117"/>
      <c r="I774" s="117"/>
      <c r="J774" s="117"/>
      <c r="K774" s="117"/>
      <c r="L774" s="117"/>
      <c r="M774" s="117"/>
      <c r="N774" s="117"/>
      <c r="O774" s="117"/>
      <c r="P774" s="117"/>
    </row>
    <row r="775" s="95" customFormat="1" ht="15.75" customHeight="1" spans="1:16">
      <c r="A775" s="112">
        <v>2120103</v>
      </c>
      <c r="B775" s="113" t="s">
        <v>60</v>
      </c>
      <c r="C775" s="119"/>
      <c r="D775" s="119"/>
      <c r="E775" s="115">
        <f t="shared" si="138"/>
        <v>0</v>
      </c>
      <c r="F775" s="116" t="str">
        <f t="shared" si="139"/>
        <v/>
      </c>
      <c r="G775" s="119"/>
      <c r="H775" s="117"/>
      <c r="I775" s="117"/>
      <c r="J775" s="117"/>
      <c r="K775" s="117"/>
      <c r="L775" s="117"/>
      <c r="M775" s="117"/>
      <c r="N775" s="117"/>
      <c r="O775" s="117"/>
      <c r="P775" s="117"/>
    </row>
    <row r="776" s="95" customFormat="1" ht="15.75" customHeight="1" spans="1:16">
      <c r="A776" s="112">
        <v>2120104</v>
      </c>
      <c r="B776" s="113" t="s">
        <v>626</v>
      </c>
      <c r="C776" s="119">
        <v>612</v>
      </c>
      <c r="D776" s="119">
        <v>659</v>
      </c>
      <c r="E776" s="115">
        <f t="shared" si="138"/>
        <v>47</v>
      </c>
      <c r="F776" s="116">
        <f t="shared" si="139"/>
        <v>0.076797385620915</v>
      </c>
      <c r="G776" s="119">
        <v>659</v>
      </c>
      <c r="H776" s="117"/>
      <c r="I776" s="117"/>
      <c r="J776" s="117"/>
      <c r="K776" s="117"/>
      <c r="L776" s="117"/>
      <c r="M776" s="117"/>
      <c r="N776" s="117"/>
      <c r="O776" s="117"/>
      <c r="P776" s="117"/>
    </row>
    <row r="777" s="95" customFormat="1" ht="15.75" customHeight="1" spans="1:16">
      <c r="A777" s="112">
        <v>2120105</v>
      </c>
      <c r="B777" s="113" t="s">
        <v>627</v>
      </c>
      <c r="C777" s="119"/>
      <c r="D777" s="119"/>
      <c r="E777" s="115">
        <f t="shared" si="138"/>
        <v>0</v>
      </c>
      <c r="F777" s="116" t="str">
        <f t="shared" si="139"/>
        <v/>
      </c>
      <c r="G777" s="119"/>
      <c r="H777" s="117"/>
      <c r="I777" s="117"/>
      <c r="J777" s="117"/>
      <c r="K777" s="117"/>
      <c r="L777" s="117"/>
      <c r="M777" s="117"/>
      <c r="N777" s="117"/>
      <c r="O777" s="117"/>
      <c r="P777" s="117"/>
    </row>
    <row r="778" s="95" customFormat="1" ht="15.75" customHeight="1" spans="1:16">
      <c r="A778" s="112">
        <v>2120106</v>
      </c>
      <c r="B778" s="113" t="s">
        <v>628</v>
      </c>
      <c r="C778" s="119"/>
      <c r="D778" s="119"/>
      <c r="E778" s="115">
        <f t="shared" si="138"/>
        <v>0</v>
      </c>
      <c r="F778" s="116" t="str">
        <f t="shared" si="139"/>
        <v/>
      </c>
      <c r="G778" s="119"/>
      <c r="H778" s="117"/>
      <c r="I778" s="117"/>
      <c r="J778" s="117"/>
      <c r="K778" s="117"/>
      <c r="L778" s="117"/>
      <c r="M778" s="117"/>
      <c r="N778" s="117"/>
      <c r="O778" s="117"/>
      <c r="P778" s="117"/>
    </row>
    <row r="779" s="95" customFormat="1" ht="15.75" customHeight="1" spans="1:16">
      <c r="A779" s="112">
        <v>2120107</v>
      </c>
      <c r="B779" s="113" t="s">
        <v>629</v>
      </c>
      <c r="C779" s="119"/>
      <c r="D779" s="119"/>
      <c r="E779" s="115">
        <f t="shared" si="138"/>
        <v>0</v>
      </c>
      <c r="F779" s="116" t="str">
        <f t="shared" si="139"/>
        <v/>
      </c>
      <c r="G779" s="119"/>
      <c r="H779" s="117"/>
      <c r="I779" s="117"/>
      <c r="J779" s="117"/>
      <c r="K779" s="117"/>
      <c r="L779" s="117"/>
      <c r="M779" s="117"/>
      <c r="N779" s="117"/>
      <c r="O779" s="117"/>
      <c r="P779" s="117"/>
    </row>
    <row r="780" s="95" customFormat="1" ht="15.75" customHeight="1" spans="1:16">
      <c r="A780" s="112">
        <v>2120109</v>
      </c>
      <c r="B780" s="113" t="s">
        <v>630</v>
      </c>
      <c r="C780" s="119"/>
      <c r="D780" s="119"/>
      <c r="E780" s="115">
        <f t="shared" si="138"/>
        <v>0</v>
      </c>
      <c r="F780" s="116" t="str">
        <f t="shared" si="139"/>
        <v/>
      </c>
      <c r="G780" s="119"/>
      <c r="H780" s="117"/>
      <c r="I780" s="117"/>
      <c r="J780" s="117"/>
      <c r="K780" s="117"/>
      <c r="L780" s="117"/>
      <c r="M780" s="117"/>
      <c r="N780" s="117"/>
      <c r="O780" s="117"/>
      <c r="P780" s="117"/>
    </row>
    <row r="781" s="95" customFormat="1" ht="15.75" customHeight="1" spans="1:16">
      <c r="A781" s="112">
        <v>2120110</v>
      </c>
      <c r="B781" s="113" t="s">
        <v>631</v>
      </c>
      <c r="C781" s="119"/>
      <c r="D781" s="119"/>
      <c r="E781" s="115">
        <f t="shared" si="138"/>
        <v>0</v>
      </c>
      <c r="F781" s="116" t="str">
        <f t="shared" si="139"/>
        <v/>
      </c>
      <c r="G781" s="119"/>
      <c r="H781" s="117"/>
      <c r="I781" s="117"/>
      <c r="J781" s="117"/>
      <c r="K781" s="117"/>
      <c r="L781" s="117"/>
      <c r="M781" s="117"/>
      <c r="N781" s="117"/>
      <c r="O781" s="117"/>
      <c r="P781" s="117"/>
    </row>
    <row r="782" s="95" customFormat="1" ht="15.75" customHeight="1" spans="1:16">
      <c r="A782" s="112">
        <v>2120199</v>
      </c>
      <c r="B782" s="113" t="s">
        <v>632</v>
      </c>
      <c r="C782" s="119">
        <v>30</v>
      </c>
      <c r="D782" s="119">
        <v>30</v>
      </c>
      <c r="E782" s="115">
        <f t="shared" si="138"/>
        <v>0</v>
      </c>
      <c r="F782" s="116">
        <f t="shared" si="139"/>
        <v>0</v>
      </c>
      <c r="G782" s="119">
        <v>30</v>
      </c>
      <c r="H782" s="117"/>
      <c r="I782" s="117"/>
      <c r="J782" s="117"/>
      <c r="K782" s="117"/>
      <c r="L782" s="117"/>
      <c r="M782" s="117"/>
      <c r="N782" s="117"/>
      <c r="O782" s="117"/>
      <c r="P782" s="117"/>
    </row>
    <row r="783" s="95" customFormat="1" ht="15.75" customHeight="1" spans="1:16">
      <c r="A783" s="112">
        <v>21202</v>
      </c>
      <c r="B783" s="113" t="s">
        <v>633</v>
      </c>
      <c r="C783" s="119"/>
      <c r="D783" s="119"/>
      <c r="E783" s="115">
        <f t="shared" si="138"/>
        <v>0</v>
      </c>
      <c r="F783" s="116" t="str">
        <f t="shared" si="139"/>
        <v/>
      </c>
      <c r="G783" s="119"/>
      <c r="H783" s="117"/>
      <c r="I783" s="117"/>
      <c r="J783" s="117"/>
      <c r="K783" s="117"/>
      <c r="L783" s="117"/>
      <c r="M783" s="117"/>
      <c r="N783" s="117"/>
      <c r="O783" s="117"/>
      <c r="P783" s="117"/>
    </row>
    <row r="784" s="95" customFormat="1" ht="15.75" customHeight="1" spans="1:16">
      <c r="A784" s="112">
        <v>21203</v>
      </c>
      <c r="B784" s="113" t="s">
        <v>634</v>
      </c>
      <c r="C784" s="114">
        <f t="shared" ref="C784:G784" si="140">SUM(C785,C786)</f>
        <v>2558</v>
      </c>
      <c r="D784" s="114">
        <f t="shared" si="140"/>
        <v>2472</v>
      </c>
      <c r="E784" s="115">
        <f t="shared" si="138"/>
        <v>-86</v>
      </c>
      <c r="F784" s="116">
        <f t="shared" si="139"/>
        <v>-0.0336200156372166</v>
      </c>
      <c r="G784" s="114">
        <f t="shared" si="140"/>
        <v>2472</v>
      </c>
      <c r="H784" s="117"/>
      <c r="I784" s="117"/>
      <c r="J784" s="117"/>
      <c r="K784" s="117"/>
      <c r="L784" s="117"/>
      <c r="M784" s="117"/>
      <c r="N784" s="117"/>
      <c r="O784" s="117"/>
      <c r="P784" s="117"/>
    </row>
    <row r="785" s="95" customFormat="1" ht="15.75" customHeight="1" spans="1:16">
      <c r="A785" s="112">
        <v>2120303</v>
      </c>
      <c r="B785" s="113" t="s">
        <v>635</v>
      </c>
      <c r="C785" s="118"/>
      <c r="D785" s="118"/>
      <c r="E785" s="115">
        <f t="shared" si="138"/>
        <v>0</v>
      </c>
      <c r="F785" s="116" t="str">
        <f t="shared" si="139"/>
        <v/>
      </c>
      <c r="G785" s="118"/>
      <c r="H785" s="117"/>
      <c r="I785" s="117"/>
      <c r="J785" s="117"/>
      <c r="K785" s="117"/>
      <c r="L785" s="117"/>
      <c r="M785" s="117"/>
      <c r="N785" s="117"/>
      <c r="O785" s="117"/>
      <c r="P785" s="117"/>
    </row>
    <row r="786" s="95" customFormat="1" ht="15.75" customHeight="1" spans="1:16">
      <c r="A786" s="112">
        <v>2120399</v>
      </c>
      <c r="B786" s="113" t="s">
        <v>636</v>
      </c>
      <c r="C786" s="119">
        <v>2558</v>
      </c>
      <c r="D786" s="119">
        <v>2472</v>
      </c>
      <c r="E786" s="115">
        <f t="shared" si="138"/>
        <v>-86</v>
      </c>
      <c r="F786" s="116">
        <f t="shared" si="139"/>
        <v>-0.0336200156372166</v>
      </c>
      <c r="G786" s="119">
        <v>2472</v>
      </c>
      <c r="H786" s="117"/>
      <c r="I786" s="117"/>
      <c r="J786" s="117"/>
      <c r="K786" s="117"/>
      <c r="L786" s="117"/>
      <c r="M786" s="117"/>
      <c r="N786" s="117"/>
      <c r="O786" s="117"/>
      <c r="P786" s="117"/>
    </row>
    <row r="787" s="95" customFormat="1" ht="15.75" customHeight="1" spans="1:16">
      <c r="A787" s="112">
        <v>21205</v>
      </c>
      <c r="B787" s="113" t="s">
        <v>637</v>
      </c>
      <c r="C787" s="119">
        <v>1839</v>
      </c>
      <c r="D787" s="119">
        <v>1683</v>
      </c>
      <c r="E787" s="115">
        <f t="shared" si="138"/>
        <v>-156</v>
      </c>
      <c r="F787" s="116">
        <f t="shared" si="139"/>
        <v>-0.0848287112561175</v>
      </c>
      <c r="G787" s="119">
        <v>1683</v>
      </c>
      <c r="H787" s="117"/>
      <c r="I787" s="117"/>
      <c r="J787" s="117"/>
      <c r="K787" s="117"/>
      <c r="L787" s="117"/>
      <c r="M787" s="117"/>
      <c r="N787" s="117"/>
      <c r="O787" s="117"/>
      <c r="P787" s="117"/>
    </row>
    <row r="788" s="95" customFormat="1" ht="15.75" customHeight="1" spans="1:16">
      <c r="A788" s="112">
        <v>21206</v>
      </c>
      <c r="B788" s="113" t="s">
        <v>638</v>
      </c>
      <c r="C788" s="119"/>
      <c r="D788" s="119"/>
      <c r="E788" s="115">
        <f t="shared" si="138"/>
        <v>0</v>
      </c>
      <c r="F788" s="116" t="str">
        <f t="shared" si="139"/>
        <v/>
      </c>
      <c r="G788" s="119"/>
      <c r="H788" s="117"/>
      <c r="I788" s="117"/>
      <c r="J788" s="117"/>
      <c r="K788" s="117"/>
      <c r="L788" s="117"/>
      <c r="M788" s="117"/>
      <c r="N788" s="117"/>
      <c r="O788" s="117"/>
      <c r="P788" s="117"/>
    </row>
    <row r="789" s="95" customFormat="1" ht="15.75" customHeight="1" spans="1:16">
      <c r="A789" s="112">
        <v>21299</v>
      </c>
      <c r="B789" s="113" t="s">
        <v>639</v>
      </c>
      <c r="C789" s="119"/>
      <c r="D789" s="119"/>
      <c r="E789" s="115">
        <f t="shared" si="138"/>
        <v>0</v>
      </c>
      <c r="F789" s="116" t="str">
        <f t="shared" si="139"/>
        <v/>
      </c>
      <c r="G789" s="119"/>
      <c r="H789" s="117"/>
      <c r="I789" s="117"/>
      <c r="J789" s="117"/>
      <c r="K789" s="117"/>
      <c r="L789" s="117"/>
      <c r="M789" s="117"/>
      <c r="N789" s="117"/>
      <c r="O789" s="117"/>
      <c r="P789" s="117"/>
    </row>
    <row r="790" s="95" customFormat="1" ht="15.75" customHeight="1" spans="1:16">
      <c r="A790" s="112">
        <v>213</v>
      </c>
      <c r="B790" s="113" t="s">
        <v>640</v>
      </c>
      <c r="C790" s="114">
        <f t="shared" ref="C790:G790" si="141">SUM(C791,C817,C839,C867,C878,C885,C891,C894)</f>
        <v>8820</v>
      </c>
      <c r="D790" s="114">
        <f t="shared" si="141"/>
        <v>12684</v>
      </c>
      <c r="E790" s="115">
        <f t="shared" si="138"/>
        <v>3864</v>
      </c>
      <c r="F790" s="116">
        <f t="shared" si="139"/>
        <v>0.438095238095238</v>
      </c>
      <c r="G790" s="114">
        <f t="shared" si="141"/>
        <v>12684</v>
      </c>
      <c r="H790" s="117"/>
      <c r="I790" s="117"/>
      <c r="J790" s="117"/>
      <c r="K790" s="117"/>
      <c r="L790" s="117"/>
      <c r="M790" s="117"/>
      <c r="N790" s="117"/>
      <c r="O790" s="117"/>
      <c r="P790" s="117"/>
    </row>
    <row r="791" s="95" customFormat="1" ht="15.75" customHeight="1" spans="1:16">
      <c r="A791" s="112">
        <v>21301</v>
      </c>
      <c r="B791" s="113" t="s">
        <v>641</v>
      </c>
      <c r="C791" s="114">
        <f t="shared" ref="C791:G791" si="142">SUM(C792,C793,C794,C795,C796,C797,C798,C799,C800,C801,C802,C803,C804,C805,C806,C807,C808,C809,C810,C811,C812,C813,C814,C815,C816)</f>
        <v>2202</v>
      </c>
      <c r="D791" s="114">
        <f t="shared" si="142"/>
        <v>2037</v>
      </c>
      <c r="E791" s="115">
        <f t="shared" si="138"/>
        <v>-165</v>
      </c>
      <c r="F791" s="116">
        <f t="shared" si="139"/>
        <v>-0.0749318801089918</v>
      </c>
      <c r="G791" s="114">
        <f t="shared" si="142"/>
        <v>2037</v>
      </c>
      <c r="H791" s="117"/>
      <c r="I791" s="117"/>
      <c r="J791" s="117"/>
      <c r="K791" s="117"/>
      <c r="L791" s="117"/>
      <c r="M791" s="117"/>
      <c r="N791" s="117"/>
      <c r="O791" s="117"/>
      <c r="P791" s="117"/>
    </row>
    <row r="792" s="95" customFormat="1" ht="15.75" customHeight="1" spans="1:16">
      <c r="A792" s="112">
        <v>2130101</v>
      </c>
      <c r="B792" s="113" t="s">
        <v>58</v>
      </c>
      <c r="C792" s="118">
        <v>427</v>
      </c>
      <c r="D792" s="118">
        <v>405</v>
      </c>
      <c r="E792" s="115">
        <f t="shared" si="138"/>
        <v>-22</v>
      </c>
      <c r="F792" s="116">
        <f t="shared" si="139"/>
        <v>-0.0515222482435597</v>
      </c>
      <c r="G792" s="118">
        <v>405</v>
      </c>
      <c r="H792" s="117"/>
      <c r="I792" s="117"/>
      <c r="J792" s="117"/>
      <c r="K792" s="117"/>
      <c r="L792" s="117"/>
      <c r="M792" s="117"/>
      <c r="N792" s="117"/>
      <c r="O792" s="117"/>
      <c r="P792" s="117"/>
    </row>
    <row r="793" s="95" customFormat="1" ht="15.75" customHeight="1" spans="1:16">
      <c r="A793" s="112">
        <v>2130102</v>
      </c>
      <c r="B793" s="113" t="s">
        <v>59</v>
      </c>
      <c r="C793" s="119"/>
      <c r="D793" s="119"/>
      <c r="E793" s="115">
        <f t="shared" si="138"/>
        <v>0</v>
      </c>
      <c r="F793" s="116" t="str">
        <f t="shared" si="139"/>
        <v/>
      </c>
      <c r="G793" s="119"/>
      <c r="H793" s="117"/>
      <c r="I793" s="117"/>
      <c r="J793" s="117"/>
      <c r="K793" s="117"/>
      <c r="L793" s="117"/>
      <c r="M793" s="117"/>
      <c r="N793" s="117"/>
      <c r="O793" s="117"/>
      <c r="P793" s="117"/>
    </row>
    <row r="794" s="95" customFormat="1" ht="15.75" customHeight="1" spans="1:16">
      <c r="A794" s="112">
        <v>2130103</v>
      </c>
      <c r="B794" s="113" t="s">
        <v>60</v>
      </c>
      <c r="C794" s="119"/>
      <c r="D794" s="119"/>
      <c r="E794" s="115">
        <f t="shared" si="138"/>
        <v>0</v>
      </c>
      <c r="F794" s="116" t="str">
        <f t="shared" si="139"/>
        <v/>
      </c>
      <c r="G794" s="119"/>
      <c r="H794" s="117"/>
      <c r="I794" s="117"/>
      <c r="J794" s="117"/>
      <c r="K794" s="117"/>
      <c r="L794" s="117"/>
      <c r="M794" s="117"/>
      <c r="N794" s="117"/>
      <c r="O794" s="117"/>
      <c r="P794" s="117"/>
    </row>
    <row r="795" s="95" customFormat="1" ht="15.75" customHeight="1" spans="1:16">
      <c r="A795" s="112">
        <v>2130104</v>
      </c>
      <c r="B795" s="113" t="s">
        <v>67</v>
      </c>
      <c r="C795" s="119">
        <v>1775</v>
      </c>
      <c r="D795" s="119">
        <v>1632</v>
      </c>
      <c r="E795" s="115">
        <f t="shared" si="138"/>
        <v>-143</v>
      </c>
      <c r="F795" s="116">
        <f t="shared" si="139"/>
        <v>-0.0805633802816901</v>
      </c>
      <c r="G795" s="119">
        <v>1632</v>
      </c>
      <c r="H795" s="117"/>
      <c r="I795" s="117"/>
      <c r="J795" s="117"/>
      <c r="K795" s="117"/>
      <c r="L795" s="117"/>
      <c r="M795" s="117"/>
      <c r="N795" s="117"/>
      <c r="O795" s="117"/>
      <c r="P795" s="117"/>
    </row>
    <row r="796" s="95" customFormat="1" ht="15.75" customHeight="1" spans="1:16">
      <c r="A796" s="112">
        <v>2130105</v>
      </c>
      <c r="B796" s="113" t="s">
        <v>642</v>
      </c>
      <c r="C796" s="119"/>
      <c r="D796" s="119"/>
      <c r="E796" s="115">
        <f t="shared" si="138"/>
        <v>0</v>
      </c>
      <c r="F796" s="116" t="str">
        <f t="shared" si="139"/>
        <v/>
      </c>
      <c r="G796" s="119"/>
      <c r="H796" s="117"/>
      <c r="I796" s="117"/>
      <c r="J796" s="117"/>
      <c r="K796" s="117"/>
      <c r="L796" s="117"/>
      <c r="M796" s="117"/>
      <c r="N796" s="117"/>
      <c r="O796" s="117"/>
      <c r="P796" s="117"/>
    </row>
    <row r="797" s="95" customFormat="1" ht="15.75" customHeight="1" spans="1:16">
      <c r="A797" s="112">
        <v>2130106</v>
      </c>
      <c r="B797" s="113" t="s">
        <v>643</v>
      </c>
      <c r="C797" s="119"/>
      <c r="D797" s="119"/>
      <c r="E797" s="115">
        <f t="shared" si="138"/>
        <v>0</v>
      </c>
      <c r="F797" s="116" t="str">
        <f t="shared" si="139"/>
        <v/>
      </c>
      <c r="G797" s="119"/>
      <c r="H797" s="117"/>
      <c r="I797" s="117"/>
      <c r="J797" s="117"/>
      <c r="K797" s="117"/>
      <c r="L797" s="117"/>
      <c r="M797" s="117"/>
      <c r="N797" s="117"/>
      <c r="O797" s="117"/>
      <c r="P797" s="117"/>
    </row>
    <row r="798" s="95" customFormat="1" ht="15.75" customHeight="1" spans="1:16">
      <c r="A798" s="112">
        <v>2130108</v>
      </c>
      <c r="B798" s="113" t="s">
        <v>644</v>
      </c>
      <c r="C798" s="119"/>
      <c r="D798" s="119"/>
      <c r="E798" s="115">
        <f t="shared" si="138"/>
        <v>0</v>
      </c>
      <c r="F798" s="116" t="str">
        <f t="shared" si="139"/>
        <v/>
      </c>
      <c r="G798" s="119"/>
      <c r="H798" s="117"/>
      <c r="I798" s="117"/>
      <c r="J798" s="117"/>
      <c r="K798" s="117"/>
      <c r="L798" s="117"/>
      <c r="M798" s="117"/>
      <c r="N798" s="117"/>
      <c r="O798" s="117"/>
      <c r="P798" s="117"/>
    </row>
    <row r="799" s="95" customFormat="1" ht="15.75" customHeight="1" spans="1:16">
      <c r="A799" s="112">
        <v>2130109</v>
      </c>
      <c r="B799" s="113" t="s">
        <v>645</v>
      </c>
      <c r="C799" s="119"/>
      <c r="D799" s="119"/>
      <c r="E799" s="115">
        <f t="shared" si="138"/>
        <v>0</v>
      </c>
      <c r="F799" s="116" t="str">
        <f t="shared" si="139"/>
        <v/>
      </c>
      <c r="G799" s="119"/>
      <c r="H799" s="117"/>
      <c r="I799" s="117"/>
      <c r="J799" s="117"/>
      <c r="K799" s="117"/>
      <c r="L799" s="117"/>
      <c r="M799" s="117"/>
      <c r="N799" s="117"/>
      <c r="O799" s="117"/>
      <c r="P799" s="117"/>
    </row>
    <row r="800" s="95" customFormat="1" ht="15.75" customHeight="1" spans="1:16">
      <c r="A800" s="112">
        <v>2130110</v>
      </c>
      <c r="B800" s="113" t="s">
        <v>646</v>
      </c>
      <c r="C800" s="119"/>
      <c r="D800" s="119"/>
      <c r="E800" s="115">
        <f t="shared" si="138"/>
        <v>0</v>
      </c>
      <c r="F800" s="116" t="str">
        <f t="shared" si="139"/>
        <v/>
      </c>
      <c r="G800" s="119"/>
      <c r="H800" s="117"/>
      <c r="I800" s="117"/>
      <c r="J800" s="117"/>
      <c r="K800" s="117"/>
      <c r="L800" s="117"/>
      <c r="M800" s="117"/>
      <c r="N800" s="117"/>
      <c r="O800" s="117"/>
      <c r="P800" s="117"/>
    </row>
    <row r="801" s="95" customFormat="1" ht="15.75" customHeight="1" spans="1:16">
      <c r="A801" s="112">
        <v>2130111</v>
      </c>
      <c r="B801" s="113" t="s">
        <v>647</v>
      </c>
      <c r="C801" s="119"/>
      <c r="D801" s="119"/>
      <c r="E801" s="115">
        <f t="shared" si="138"/>
        <v>0</v>
      </c>
      <c r="F801" s="116" t="str">
        <f t="shared" si="139"/>
        <v/>
      </c>
      <c r="G801" s="119"/>
      <c r="H801" s="117"/>
      <c r="I801" s="117"/>
      <c r="J801" s="117"/>
      <c r="K801" s="117"/>
      <c r="L801" s="117"/>
      <c r="M801" s="117"/>
      <c r="N801" s="117"/>
      <c r="O801" s="117"/>
      <c r="P801" s="117"/>
    </row>
    <row r="802" s="95" customFormat="1" ht="15.75" customHeight="1" spans="1:16">
      <c r="A802" s="112">
        <v>2130112</v>
      </c>
      <c r="B802" s="113" t="s">
        <v>648</v>
      </c>
      <c r="C802" s="119"/>
      <c r="D802" s="119"/>
      <c r="E802" s="115">
        <f t="shared" si="138"/>
        <v>0</v>
      </c>
      <c r="F802" s="116" t="str">
        <f t="shared" si="139"/>
        <v/>
      </c>
      <c r="G802" s="119"/>
      <c r="H802" s="117"/>
      <c r="I802" s="117"/>
      <c r="J802" s="117"/>
      <c r="K802" s="117"/>
      <c r="L802" s="117"/>
      <c r="M802" s="117"/>
      <c r="N802" s="117"/>
      <c r="O802" s="117"/>
      <c r="P802" s="117"/>
    </row>
    <row r="803" s="95" customFormat="1" ht="15.75" customHeight="1" spans="1:16">
      <c r="A803" s="112">
        <v>2130114</v>
      </c>
      <c r="B803" s="113" t="s">
        <v>649</v>
      </c>
      <c r="C803" s="119"/>
      <c r="D803" s="119"/>
      <c r="E803" s="115">
        <f t="shared" si="138"/>
        <v>0</v>
      </c>
      <c r="F803" s="116" t="str">
        <f t="shared" si="139"/>
        <v/>
      </c>
      <c r="G803" s="119"/>
      <c r="H803" s="117"/>
      <c r="I803" s="117"/>
      <c r="J803" s="117"/>
      <c r="K803" s="117"/>
      <c r="L803" s="117"/>
      <c r="M803" s="117"/>
      <c r="N803" s="117"/>
      <c r="O803" s="117"/>
      <c r="P803" s="117"/>
    </row>
    <row r="804" s="95" customFormat="1" ht="15.75" customHeight="1" spans="1:16">
      <c r="A804" s="112">
        <v>2130119</v>
      </c>
      <c r="B804" s="113" t="s">
        <v>650</v>
      </c>
      <c r="C804" s="119"/>
      <c r="D804" s="119"/>
      <c r="E804" s="115">
        <f t="shared" si="138"/>
        <v>0</v>
      </c>
      <c r="F804" s="116" t="str">
        <f t="shared" si="139"/>
        <v/>
      </c>
      <c r="G804" s="119"/>
      <c r="H804" s="117"/>
      <c r="I804" s="117"/>
      <c r="J804" s="117"/>
      <c r="K804" s="117"/>
      <c r="L804" s="117"/>
      <c r="M804" s="117"/>
      <c r="N804" s="117"/>
      <c r="O804" s="117"/>
      <c r="P804" s="117"/>
    </row>
    <row r="805" s="95" customFormat="1" ht="15.75" customHeight="1" spans="1:16">
      <c r="A805" s="112">
        <v>2130120</v>
      </c>
      <c r="B805" s="113" t="s">
        <v>651</v>
      </c>
      <c r="C805" s="119"/>
      <c r="D805" s="119"/>
      <c r="E805" s="115">
        <f t="shared" si="138"/>
        <v>0</v>
      </c>
      <c r="F805" s="116" t="str">
        <f t="shared" si="139"/>
        <v/>
      </c>
      <c r="G805" s="119"/>
      <c r="H805" s="117"/>
      <c r="I805" s="117"/>
      <c r="J805" s="117"/>
      <c r="K805" s="117"/>
      <c r="L805" s="117"/>
      <c r="M805" s="117"/>
      <c r="N805" s="117"/>
      <c r="O805" s="117"/>
      <c r="P805" s="117"/>
    </row>
    <row r="806" s="95" customFormat="1" ht="15.75" customHeight="1" spans="1:16">
      <c r="A806" s="112">
        <v>2130121</v>
      </c>
      <c r="B806" s="113" t="s">
        <v>652</v>
      </c>
      <c r="C806" s="119"/>
      <c r="D806" s="119"/>
      <c r="E806" s="115">
        <f t="shared" si="138"/>
        <v>0</v>
      </c>
      <c r="F806" s="116" t="str">
        <f t="shared" si="139"/>
        <v/>
      </c>
      <c r="G806" s="119"/>
      <c r="H806" s="117"/>
      <c r="I806" s="117"/>
      <c r="J806" s="117"/>
      <c r="K806" s="117"/>
      <c r="L806" s="117"/>
      <c r="M806" s="117"/>
      <c r="N806" s="117"/>
      <c r="O806" s="117"/>
      <c r="P806" s="117"/>
    </row>
    <row r="807" s="95" customFormat="1" ht="15.75" customHeight="1" spans="1:16">
      <c r="A807" s="112">
        <v>2130122</v>
      </c>
      <c r="B807" s="113" t="s">
        <v>653</v>
      </c>
      <c r="C807" s="119"/>
      <c r="D807" s="119"/>
      <c r="E807" s="115">
        <f t="shared" si="138"/>
        <v>0</v>
      </c>
      <c r="F807" s="116" t="str">
        <f t="shared" si="139"/>
        <v/>
      </c>
      <c r="G807" s="119"/>
      <c r="H807" s="117"/>
      <c r="I807" s="117"/>
      <c r="J807" s="117"/>
      <c r="K807" s="117"/>
      <c r="L807" s="117"/>
      <c r="M807" s="117"/>
      <c r="N807" s="117"/>
      <c r="O807" s="117"/>
      <c r="P807" s="117"/>
    </row>
    <row r="808" s="95" customFormat="1" ht="15.75" customHeight="1" spans="1:16">
      <c r="A808" s="112">
        <v>2130124</v>
      </c>
      <c r="B808" s="113" t="s">
        <v>654</v>
      </c>
      <c r="C808" s="119"/>
      <c r="D808" s="119"/>
      <c r="E808" s="115">
        <f t="shared" si="138"/>
        <v>0</v>
      </c>
      <c r="F808" s="116" t="str">
        <f t="shared" si="139"/>
        <v/>
      </c>
      <c r="G808" s="119"/>
      <c r="H808" s="117"/>
      <c r="I808" s="117"/>
      <c r="J808" s="117"/>
      <c r="K808" s="117"/>
      <c r="L808" s="117"/>
      <c r="M808" s="117"/>
      <c r="N808" s="117"/>
      <c r="O808" s="117"/>
      <c r="P808" s="117"/>
    </row>
    <row r="809" s="95" customFormat="1" ht="15.75" customHeight="1" spans="1:16">
      <c r="A809" s="112">
        <v>2130125</v>
      </c>
      <c r="B809" s="113" t="s">
        <v>655</v>
      </c>
      <c r="C809" s="119"/>
      <c r="D809" s="119"/>
      <c r="E809" s="115">
        <f t="shared" si="138"/>
        <v>0</v>
      </c>
      <c r="F809" s="116" t="str">
        <f t="shared" si="139"/>
        <v/>
      </c>
      <c r="G809" s="119"/>
      <c r="H809" s="117"/>
      <c r="I809" s="117"/>
      <c r="J809" s="117"/>
      <c r="K809" s="117"/>
      <c r="L809" s="117"/>
      <c r="M809" s="117"/>
      <c r="N809" s="117"/>
      <c r="O809" s="117"/>
      <c r="P809" s="117"/>
    </row>
    <row r="810" s="95" customFormat="1" ht="15.75" customHeight="1" spans="1:16">
      <c r="A810" s="112">
        <v>2130126</v>
      </c>
      <c r="B810" s="113" t="s">
        <v>656</v>
      </c>
      <c r="C810" s="119"/>
      <c r="D810" s="119"/>
      <c r="E810" s="115">
        <f t="shared" si="138"/>
        <v>0</v>
      </c>
      <c r="F810" s="116" t="str">
        <f t="shared" si="139"/>
        <v/>
      </c>
      <c r="G810" s="119"/>
      <c r="H810" s="117"/>
      <c r="I810" s="117"/>
      <c r="J810" s="117"/>
      <c r="K810" s="117"/>
      <c r="L810" s="117"/>
      <c r="M810" s="117"/>
      <c r="N810" s="117"/>
      <c r="O810" s="117"/>
      <c r="P810" s="117"/>
    </row>
    <row r="811" s="95" customFormat="1" ht="15.75" customHeight="1" spans="1:16">
      <c r="A811" s="112">
        <v>2130135</v>
      </c>
      <c r="B811" s="113" t="s">
        <v>657</v>
      </c>
      <c r="C811" s="119"/>
      <c r="D811" s="119"/>
      <c r="E811" s="115">
        <f t="shared" si="138"/>
        <v>0</v>
      </c>
      <c r="F811" s="116" t="str">
        <f t="shared" si="139"/>
        <v/>
      </c>
      <c r="G811" s="119"/>
      <c r="H811" s="117"/>
      <c r="I811" s="117"/>
      <c r="J811" s="117"/>
      <c r="K811" s="117"/>
      <c r="L811" s="117"/>
      <c r="M811" s="117"/>
      <c r="N811" s="117"/>
      <c r="O811" s="117"/>
      <c r="P811" s="117"/>
    </row>
    <row r="812" s="95" customFormat="1" ht="15.75" customHeight="1" spans="1:16">
      <c r="A812" s="112">
        <v>2130142</v>
      </c>
      <c r="B812" s="113" t="s">
        <v>658</v>
      </c>
      <c r="C812" s="119"/>
      <c r="D812" s="119"/>
      <c r="E812" s="115">
        <f t="shared" si="138"/>
        <v>0</v>
      </c>
      <c r="F812" s="116" t="str">
        <f t="shared" si="139"/>
        <v/>
      </c>
      <c r="G812" s="119"/>
      <c r="H812" s="117"/>
      <c r="I812" s="117"/>
      <c r="J812" s="117"/>
      <c r="K812" s="117"/>
      <c r="L812" s="117"/>
      <c r="M812" s="117"/>
      <c r="N812" s="117"/>
      <c r="O812" s="117"/>
      <c r="P812" s="117"/>
    </row>
    <row r="813" s="95" customFormat="1" ht="15.75" customHeight="1" spans="1:16">
      <c r="A813" s="112">
        <v>2130148</v>
      </c>
      <c r="B813" s="113" t="s">
        <v>659</v>
      </c>
      <c r="C813" s="119"/>
      <c r="D813" s="119"/>
      <c r="E813" s="115">
        <f t="shared" si="138"/>
        <v>0</v>
      </c>
      <c r="F813" s="116" t="str">
        <f t="shared" si="139"/>
        <v/>
      </c>
      <c r="G813" s="119"/>
      <c r="H813" s="117"/>
      <c r="I813" s="117"/>
      <c r="J813" s="117"/>
      <c r="K813" s="117"/>
      <c r="L813" s="117"/>
      <c r="M813" s="117"/>
      <c r="N813" s="117"/>
      <c r="O813" s="117"/>
      <c r="P813" s="117"/>
    </row>
    <row r="814" s="95" customFormat="1" ht="15.75" customHeight="1" spans="1:16">
      <c r="A814" s="112">
        <v>2130152</v>
      </c>
      <c r="B814" s="113" t="s">
        <v>660</v>
      </c>
      <c r="C814" s="119"/>
      <c r="D814" s="119"/>
      <c r="E814" s="115">
        <f t="shared" si="138"/>
        <v>0</v>
      </c>
      <c r="F814" s="116" t="str">
        <f t="shared" si="139"/>
        <v/>
      </c>
      <c r="G814" s="119"/>
      <c r="H814" s="117"/>
      <c r="I814" s="117"/>
      <c r="J814" s="117"/>
      <c r="K814" s="117"/>
      <c r="L814" s="117"/>
      <c r="M814" s="117"/>
      <c r="N814" s="117"/>
      <c r="O814" s="117"/>
      <c r="P814" s="117"/>
    </row>
    <row r="815" s="95" customFormat="1" ht="15.75" customHeight="1" spans="1:16">
      <c r="A815" s="112">
        <v>2130153</v>
      </c>
      <c r="B815" s="113" t="s">
        <v>661</v>
      </c>
      <c r="C815" s="119"/>
      <c r="D815" s="119"/>
      <c r="E815" s="115">
        <f t="shared" si="138"/>
        <v>0</v>
      </c>
      <c r="F815" s="116" t="str">
        <f t="shared" si="139"/>
        <v/>
      </c>
      <c r="G815" s="119"/>
      <c r="H815" s="117"/>
      <c r="I815" s="117"/>
      <c r="J815" s="117"/>
      <c r="K815" s="117"/>
      <c r="L815" s="117"/>
      <c r="M815" s="117"/>
      <c r="N815" s="117"/>
      <c r="O815" s="117"/>
      <c r="P815" s="117"/>
    </row>
    <row r="816" s="95" customFormat="1" ht="15.75" customHeight="1" spans="1:16">
      <c r="A816" s="112">
        <v>2130199</v>
      </c>
      <c r="B816" s="113" t="s">
        <v>662</v>
      </c>
      <c r="C816" s="119"/>
      <c r="D816" s="119"/>
      <c r="E816" s="115">
        <f t="shared" si="138"/>
        <v>0</v>
      </c>
      <c r="F816" s="116" t="str">
        <f t="shared" si="139"/>
        <v/>
      </c>
      <c r="G816" s="119"/>
      <c r="H816" s="117"/>
      <c r="I816" s="117"/>
      <c r="J816" s="117"/>
      <c r="K816" s="117"/>
      <c r="L816" s="117"/>
      <c r="M816" s="117"/>
      <c r="N816" s="117"/>
      <c r="O816" s="117"/>
      <c r="P816" s="117"/>
    </row>
    <row r="817" s="95" customFormat="1" ht="15.75" customHeight="1" spans="1:16">
      <c r="A817" s="112">
        <v>21302</v>
      </c>
      <c r="B817" s="113" t="s">
        <v>663</v>
      </c>
      <c r="C817" s="114">
        <f t="shared" ref="C817:G817" si="143">SUM(C818,C819,C820,C821,C822,C823,C824,C825,C826,C827,C828,C829,C830,C831,C832,C833,C834,C835,C836,C837,C838)</f>
        <v>3557</v>
      </c>
      <c r="D817" s="114">
        <f t="shared" si="143"/>
        <v>7837</v>
      </c>
      <c r="E817" s="115">
        <f t="shared" si="138"/>
        <v>4280</v>
      </c>
      <c r="F817" s="116">
        <f t="shared" si="139"/>
        <v>1.2032611751476</v>
      </c>
      <c r="G817" s="114">
        <f t="shared" si="143"/>
        <v>7837</v>
      </c>
      <c r="H817" s="117"/>
      <c r="I817" s="117"/>
      <c r="J817" s="117"/>
      <c r="K817" s="117"/>
      <c r="L817" s="117"/>
      <c r="M817" s="117"/>
      <c r="N817" s="117"/>
      <c r="O817" s="117"/>
      <c r="P817" s="117"/>
    </row>
    <row r="818" s="95" customFormat="1" ht="15.75" customHeight="1" spans="1:16">
      <c r="A818" s="112">
        <v>2130201</v>
      </c>
      <c r="B818" s="113" t="s">
        <v>58</v>
      </c>
      <c r="C818" s="118"/>
      <c r="D818" s="118"/>
      <c r="E818" s="115">
        <f t="shared" si="138"/>
        <v>0</v>
      </c>
      <c r="F818" s="116" t="str">
        <f t="shared" si="139"/>
        <v/>
      </c>
      <c r="G818" s="118"/>
      <c r="H818" s="117"/>
      <c r="I818" s="117"/>
      <c r="J818" s="117"/>
      <c r="K818" s="117"/>
      <c r="L818" s="117"/>
      <c r="M818" s="117"/>
      <c r="N818" s="117"/>
      <c r="O818" s="117"/>
      <c r="P818" s="117"/>
    </row>
    <row r="819" s="95" customFormat="1" ht="15.75" customHeight="1" spans="1:16">
      <c r="A819" s="112">
        <v>2130202</v>
      </c>
      <c r="B819" s="113" t="s">
        <v>59</v>
      </c>
      <c r="C819" s="119"/>
      <c r="D819" s="119"/>
      <c r="E819" s="115">
        <f t="shared" si="138"/>
        <v>0</v>
      </c>
      <c r="F819" s="116" t="str">
        <f t="shared" si="139"/>
        <v/>
      </c>
      <c r="G819" s="119"/>
      <c r="H819" s="117"/>
      <c r="I819" s="117"/>
      <c r="J819" s="117"/>
      <c r="K819" s="117"/>
      <c r="L819" s="117"/>
      <c r="M819" s="117"/>
      <c r="N819" s="117"/>
      <c r="O819" s="117"/>
      <c r="P819" s="117"/>
    </row>
    <row r="820" s="95" customFormat="1" ht="15.75" customHeight="1" spans="1:16">
      <c r="A820" s="112">
        <v>2130203</v>
      </c>
      <c r="B820" s="113" t="s">
        <v>60</v>
      </c>
      <c r="C820" s="119"/>
      <c r="D820" s="119"/>
      <c r="E820" s="115">
        <f t="shared" si="138"/>
        <v>0</v>
      </c>
      <c r="F820" s="116" t="str">
        <f t="shared" si="139"/>
        <v/>
      </c>
      <c r="G820" s="119"/>
      <c r="H820" s="117"/>
      <c r="I820" s="117"/>
      <c r="J820" s="117"/>
      <c r="K820" s="117"/>
      <c r="L820" s="117"/>
      <c r="M820" s="117"/>
      <c r="N820" s="117"/>
      <c r="O820" s="117"/>
      <c r="P820" s="117"/>
    </row>
    <row r="821" s="95" customFormat="1" ht="15.75" customHeight="1" spans="1:16">
      <c r="A821" s="112">
        <v>2130204</v>
      </c>
      <c r="B821" s="113" t="s">
        <v>664</v>
      </c>
      <c r="C821" s="119">
        <v>2287</v>
      </c>
      <c r="D821" s="119">
        <v>2120</v>
      </c>
      <c r="E821" s="115">
        <f t="shared" si="138"/>
        <v>-167</v>
      </c>
      <c r="F821" s="116">
        <f t="shared" si="139"/>
        <v>-0.0730214254481854</v>
      </c>
      <c r="G821" s="119">
        <v>2120</v>
      </c>
      <c r="H821" s="117"/>
      <c r="I821" s="117"/>
      <c r="J821" s="117"/>
      <c r="K821" s="117"/>
      <c r="L821" s="117"/>
      <c r="M821" s="117"/>
      <c r="N821" s="117"/>
      <c r="O821" s="117"/>
      <c r="P821" s="117"/>
    </row>
    <row r="822" s="95" customFormat="1" ht="15.75" customHeight="1" spans="1:16">
      <c r="A822" s="112">
        <v>2130205</v>
      </c>
      <c r="B822" s="113" t="s">
        <v>665</v>
      </c>
      <c r="C822" s="119">
        <v>122</v>
      </c>
      <c r="D822" s="119">
        <v>179</v>
      </c>
      <c r="E822" s="115">
        <f t="shared" si="138"/>
        <v>57</v>
      </c>
      <c r="F822" s="116">
        <f t="shared" si="139"/>
        <v>0.467213114754098</v>
      </c>
      <c r="G822" s="119">
        <v>179</v>
      </c>
      <c r="H822" s="117"/>
      <c r="I822" s="117"/>
      <c r="J822" s="117"/>
      <c r="K822" s="117"/>
      <c r="L822" s="117"/>
      <c r="M822" s="117"/>
      <c r="N822" s="117"/>
      <c r="O822" s="117"/>
      <c r="P822" s="117"/>
    </row>
    <row r="823" s="95" customFormat="1" ht="15.75" customHeight="1" spans="1:16">
      <c r="A823" s="112">
        <v>2130206</v>
      </c>
      <c r="B823" s="113" t="s">
        <v>666</v>
      </c>
      <c r="C823" s="119">
        <v>7</v>
      </c>
      <c r="D823" s="119">
        <v>7</v>
      </c>
      <c r="E823" s="115">
        <f t="shared" si="138"/>
        <v>0</v>
      </c>
      <c r="F823" s="116">
        <f t="shared" si="139"/>
        <v>0</v>
      </c>
      <c r="G823" s="119">
        <v>7</v>
      </c>
      <c r="H823" s="117"/>
      <c r="I823" s="117"/>
      <c r="J823" s="117"/>
      <c r="K823" s="117"/>
      <c r="L823" s="117"/>
      <c r="M823" s="117"/>
      <c r="N823" s="117"/>
      <c r="O823" s="117"/>
      <c r="P823" s="117"/>
    </row>
    <row r="824" s="95" customFormat="1" ht="15.75" customHeight="1" spans="1:16">
      <c r="A824" s="112">
        <v>2130207</v>
      </c>
      <c r="B824" s="113" t="s">
        <v>667</v>
      </c>
      <c r="C824" s="119">
        <v>785</v>
      </c>
      <c r="D824" s="119">
        <v>5283</v>
      </c>
      <c r="E824" s="115">
        <f t="shared" si="138"/>
        <v>4498</v>
      </c>
      <c r="F824" s="116">
        <f t="shared" si="139"/>
        <v>5.72993630573248</v>
      </c>
      <c r="G824" s="119">
        <v>5283</v>
      </c>
      <c r="H824" s="117"/>
      <c r="I824" s="117"/>
      <c r="J824" s="117"/>
      <c r="K824" s="117"/>
      <c r="L824" s="117"/>
      <c r="M824" s="117"/>
      <c r="N824" s="117"/>
      <c r="O824" s="117"/>
      <c r="P824" s="117"/>
    </row>
    <row r="825" s="95" customFormat="1" ht="15.75" customHeight="1" spans="1:16">
      <c r="A825" s="112">
        <v>2130209</v>
      </c>
      <c r="B825" s="113" t="s">
        <v>668</v>
      </c>
      <c r="C825" s="119"/>
      <c r="D825" s="119"/>
      <c r="E825" s="115">
        <f t="shared" si="138"/>
        <v>0</v>
      </c>
      <c r="F825" s="116" t="str">
        <f t="shared" si="139"/>
        <v/>
      </c>
      <c r="G825" s="119"/>
      <c r="H825" s="117"/>
      <c r="I825" s="117"/>
      <c r="J825" s="117"/>
      <c r="K825" s="117"/>
      <c r="L825" s="117"/>
      <c r="M825" s="117"/>
      <c r="N825" s="117"/>
      <c r="O825" s="117"/>
      <c r="P825" s="117"/>
    </row>
    <row r="826" s="95" customFormat="1" ht="15.75" customHeight="1" spans="1:16">
      <c r="A826" s="112">
        <v>2130211</v>
      </c>
      <c r="B826" s="113" t="s">
        <v>669</v>
      </c>
      <c r="C826" s="119"/>
      <c r="D826" s="119"/>
      <c r="E826" s="115">
        <f t="shared" si="138"/>
        <v>0</v>
      </c>
      <c r="F826" s="116" t="str">
        <f t="shared" si="139"/>
        <v/>
      </c>
      <c r="G826" s="119"/>
      <c r="H826" s="117"/>
      <c r="I826" s="117"/>
      <c r="J826" s="117"/>
      <c r="K826" s="117"/>
      <c r="L826" s="117"/>
      <c r="M826" s="117"/>
      <c r="N826" s="117"/>
      <c r="O826" s="117"/>
      <c r="P826" s="117"/>
    </row>
    <row r="827" s="95" customFormat="1" ht="15.75" customHeight="1" spans="1:16">
      <c r="A827" s="112">
        <v>2130212</v>
      </c>
      <c r="B827" s="113" t="s">
        <v>670</v>
      </c>
      <c r="C827" s="119"/>
      <c r="D827" s="119"/>
      <c r="E827" s="115">
        <f t="shared" si="138"/>
        <v>0</v>
      </c>
      <c r="F827" s="116" t="str">
        <f t="shared" si="139"/>
        <v/>
      </c>
      <c r="G827" s="119"/>
      <c r="H827" s="117"/>
      <c r="I827" s="117"/>
      <c r="J827" s="117"/>
      <c r="K827" s="117"/>
      <c r="L827" s="117"/>
      <c r="M827" s="117"/>
      <c r="N827" s="117"/>
      <c r="O827" s="117"/>
      <c r="P827" s="117"/>
    </row>
    <row r="828" s="95" customFormat="1" ht="15.75" customHeight="1" spans="1:16">
      <c r="A828" s="112">
        <v>2130213</v>
      </c>
      <c r="B828" s="113" t="s">
        <v>671</v>
      </c>
      <c r="C828" s="119">
        <v>163</v>
      </c>
      <c r="D828" s="119">
        <v>64</v>
      </c>
      <c r="E828" s="115">
        <f t="shared" si="138"/>
        <v>-99</v>
      </c>
      <c r="F828" s="116">
        <f t="shared" si="139"/>
        <v>-0.607361963190184</v>
      </c>
      <c r="G828" s="119">
        <v>64</v>
      </c>
      <c r="H828" s="117"/>
      <c r="I828" s="117"/>
      <c r="J828" s="117"/>
      <c r="K828" s="117"/>
      <c r="L828" s="117"/>
      <c r="M828" s="117"/>
      <c r="N828" s="117"/>
      <c r="O828" s="117"/>
      <c r="P828" s="117"/>
    </row>
    <row r="829" s="95" customFormat="1" ht="15.75" customHeight="1" spans="1:16">
      <c r="A829" s="112">
        <v>2130217</v>
      </c>
      <c r="B829" s="113" t="s">
        <v>672</v>
      </c>
      <c r="C829" s="119"/>
      <c r="D829" s="119"/>
      <c r="E829" s="115">
        <f t="shared" si="138"/>
        <v>0</v>
      </c>
      <c r="F829" s="116" t="str">
        <f t="shared" si="139"/>
        <v/>
      </c>
      <c r="G829" s="119"/>
      <c r="H829" s="117"/>
      <c r="I829" s="117"/>
      <c r="J829" s="117"/>
      <c r="K829" s="117"/>
      <c r="L829" s="117"/>
      <c r="M829" s="117"/>
      <c r="N829" s="117"/>
      <c r="O829" s="117"/>
      <c r="P829" s="117"/>
    </row>
    <row r="830" s="95" customFormat="1" ht="15.75" customHeight="1" spans="1:16">
      <c r="A830" s="112">
        <v>2130220</v>
      </c>
      <c r="B830" s="113" t="s">
        <v>673</v>
      </c>
      <c r="C830" s="119"/>
      <c r="D830" s="119"/>
      <c r="E830" s="115">
        <f t="shared" si="138"/>
        <v>0</v>
      </c>
      <c r="F830" s="116" t="str">
        <f t="shared" si="139"/>
        <v/>
      </c>
      <c r="G830" s="119"/>
      <c r="H830" s="117"/>
      <c r="I830" s="117"/>
      <c r="J830" s="117"/>
      <c r="K830" s="117"/>
      <c r="L830" s="117"/>
      <c r="M830" s="117"/>
      <c r="N830" s="117"/>
      <c r="O830" s="117"/>
      <c r="P830" s="117"/>
    </row>
    <row r="831" s="95" customFormat="1" ht="15.75" customHeight="1" spans="1:16">
      <c r="A831" s="112">
        <v>2130221</v>
      </c>
      <c r="B831" s="113" t="s">
        <v>674</v>
      </c>
      <c r="C831" s="119"/>
      <c r="D831" s="119"/>
      <c r="E831" s="115">
        <f t="shared" si="138"/>
        <v>0</v>
      </c>
      <c r="F831" s="116" t="str">
        <f t="shared" si="139"/>
        <v/>
      </c>
      <c r="G831" s="119"/>
      <c r="H831" s="117"/>
      <c r="I831" s="117"/>
      <c r="J831" s="117"/>
      <c r="K831" s="117"/>
      <c r="L831" s="117"/>
      <c r="M831" s="117"/>
      <c r="N831" s="117"/>
      <c r="O831" s="117"/>
      <c r="P831" s="117"/>
    </row>
    <row r="832" s="95" customFormat="1" ht="15.75" customHeight="1" spans="1:16">
      <c r="A832" s="112">
        <v>2130223</v>
      </c>
      <c r="B832" s="113" t="s">
        <v>675</v>
      </c>
      <c r="C832" s="119"/>
      <c r="D832" s="119"/>
      <c r="E832" s="115">
        <f t="shared" si="138"/>
        <v>0</v>
      </c>
      <c r="F832" s="116" t="str">
        <f t="shared" si="139"/>
        <v/>
      </c>
      <c r="G832" s="119"/>
      <c r="H832" s="117"/>
      <c r="I832" s="117"/>
      <c r="J832" s="117"/>
      <c r="K832" s="117"/>
      <c r="L832" s="117"/>
      <c r="M832" s="117"/>
      <c r="N832" s="117"/>
      <c r="O832" s="117"/>
      <c r="P832" s="117"/>
    </row>
    <row r="833" s="95" customFormat="1" ht="15.75" customHeight="1" spans="1:16">
      <c r="A833" s="112">
        <v>2130226</v>
      </c>
      <c r="B833" s="113" t="s">
        <v>676</v>
      </c>
      <c r="C833" s="119"/>
      <c r="D833" s="119"/>
      <c r="E833" s="115">
        <f t="shared" si="138"/>
        <v>0</v>
      </c>
      <c r="F833" s="116" t="str">
        <f t="shared" si="139"/>
        <v/>
      </c>
      <c r="G833" s="119"/>
      <c r="H833" s="117"/>
      <c r="I833" s="117"/>
      <c r="J833" s="117"/>
      <c r="K833" s="117"/>
      <c r="L833" s="117"/>
      <c r="M833" s="117"/>
      <c r="N833" s="117"/>
      <c r="O833" s="117"/>
      <c r="P833" s="117"/>
    </row>
    <row r="834" s="95" customFormat="1" ht="15.75" customHeight="1" spans="1:16">
      <c r="A834" s="112">
        <v>2130227</v>
      </c>
      <c r="B834" s="113" t="s">
        <v>677</v>
      </c>
      <c r="C834" s="119"/>
      <c r="D834" s="119"/>
      <c r="E834" s="115">
        <f t="shared" si="138"/>
        <v>0</v>
      </c>
      <c r="F834" s="116" t="str">
        <f t="shared" si="139"/>
        <v/>
      </c>
      <c r="G834" s="119"/>
      <c r="H834" s="117"/>
      <c r="I834" s="117"/>
      <c r="J834" s="117"/>
      <c r="K834" s="117"/>
      <c r="L834" s="117"/>
      <c r="M834" s="117"/>
      <c r="N834" s="117"/>
      <c r="O834" s="117"/>
      <c r="P834" s="117"/>
    </row>
    <row r="835" s="95" customFormat="1" ht="15.75" customHeight="1" spans="1:16">
      <c r="A835" s="112">
        <v>2130234</v>
      </c>
      <c r="B835" s="113" t="s">
        <v>678</v>
      </c>
      <c r="C835" s="119">
        <v>191</v>
      </c>
      <c r="D835" s="119">
        <v>175</v>
      </c>
      <c r="E835" s="115">
        <f t="shared" si="138"/>
        <v>-16</v>
      </c>
      <c r="F835" s="116">
        <f t="shared" si="139"/>
        <v>-0.0837696335078534</v>
      </c>
      <c r="G835" s="119">
        <v>175</v>
      </c>
      <c r="H835" s="117"/>
      <c r="I835" s="117"/>
      <c r="J835" s="117"/>
      <c r="K835" s="117"/>
      <c r="L835" s="117"/>
      <c r="M835" s="117"/>
      <c r="N835" s="117"/>
      <c r="O835" s="117"/>
      <c r="P835" s="117"/>
    </row>
    <row r="836" s="95" customFormat="1" ht="15.75" customHeight="1" spans="1:16">
      <c r="A836" s="112">
        <v>2130236</v>
      </c>
      <c r="B836" s="113" t="s">
        <v>679</v>
      </c>
      <c r="C836" s="119"/>
      <c r="D836" s="119"/>
      <c r="E836" s="115">
        <f t="shared" si="138"/>
        <v>0</v>
      </c>
      <c r="F836" s="116" t="str">
        <f t="shared" si="139"/>
        <v/>
      </c>
      <c r="G836" s="119"/>
      <c r="H836" s="117"/>
      <c r="I836" s="117"/>
      <c r="J836" s="117"/>
      <c r="K836" s="117"/>
      <c r="L836" s="117"/>
      <c r="M836" s="117"/>
      <c r="N836" s="117"/>
      <c r="O836" s="117"/>
      <c r="P836" s="117"/>
    </row>
    <row r="837" s="95" customFormat="1" ht="15.75" customHeight="1" spans="1:16">
      <c r="A837" s="112">
        <v>2130237</v>
      </c>
      <c r="B837" s="113" t="s">
        <v>648</v>
      </c>
      <c r="C837" s="119"/>
      <c r="D837" s="119"/>
      <c r="E837" s="115">
        <f t="shared" ref="E837:E900" si="144">D837-C837</f>
        <v>0</v>
      </c>
      <c r="F837" s="116" t="str">
        <f t="shared" ref="F837:F900" si="145">IFERROR(E837/C837,"")</f>
        <v/>
      </c>
      <c r="G837" s="119"/>
      <c r="H837" s="117"/>
      <c r="I837" s="117"/>
      <c r="J837" s="117"/>
      <c r="K837" s="117"/>
      <c r="L837" s="117"/>
      <c r="M837" s="117"/>
      <c r="N837" s="117"/>
      <c r="O837" s="117"/>
      <c r="P837" s="117"/>
    </row>
    <row r="838" s="95" customFormat="1" ht="15.75" customHeight="1" spans="1:16">
      <c r="A838" s="112">
        <v>2130299</v>
      </c>
      <c r="B838" s="113" t="s">
        <v>680</v>
      </c>
      <c r="C838" s="119">
        <v>2</v>
      </c>
      <c r="D838" s="119">
        <v>9</v>
      </c>
      <c r="E838" s="115">
        <f t="shared" si="144"/>
        <v>7</v>
      </c>
      <c r="F838" s="116">
        <f t="shared" si="145"/>
        <v>3.5</v>
      </c>
      <c r="G838" s="119">
        <v>9</v>
      </c>
      <c r="H838" s="117"/>
      <c r="I838" s="117"/>
      <c r="J838" s="117"/>
      <c r="K838" s="117"/>
      <c r="L838" s="117"/>
      <c r="M838" s="117"/>
      <c r="N838" s="117"/>
      <c r="O838" s="117"/>
      <c r="P838" s="117"/>
    </row>
    <row r="839" s="95" customFormat="1" ht="15.75" customHeight="1" spans="1:16">
      <c r="A839" s="112">
        <v>21303</v>
      </c>
      <c r="B839" s="113" t="s">
        <v>681</v>
      </c>
      <c r="C839" s="114">
        <f t="shared" ref="C839:G839" si="146">SUM(C840,C841,C842,C843,C844,C845,C846,C847,C848,C849,C850,C851,C852,C853,C854,C855,C856,C857,C858,C859,C860,C861,C862,C863,C864,C865,C866)</f>
        <v>1499</v>
      </c>
      <c r="D839" s="114">
        <f t="shared" si="146"/>
        <v>1269</v>
      </c>
      <c r="E839" s="115">
        <f t="shared" si="144"/>
        <v>-230</v>
      </c>
      <c r="F839" s="116">
        <f t="shared" si="145"/>
        <v>-0.153435623749166</v>
      </c>
      <c r="G839" s="114">
        <f t="shared" si="146"/>
        <v>1269</v>
      </c>
      <c r="H839" s="117"/>
      <c r="I839" s="117"/>
      <c r="J839" s="117"/>
      <c r="K839" s="117"/>
      <c r="L839" s="117"/>
      <c r="M839" s="117"/>
      <c r="N839" s="117"/>
      <c r="O839" s="117"/>
      <c r="P839" s="117"/>
    </row>
    <row r="840" s="95" customFormat="1" ht="15.75" customHeight="1" spans="1:16">
      <c r="A840" s="112">
        <v>2130301</v>
      </c>
      <c r="B840" s="113" t="s">
        <v>58</v>
      </c>
      <c r="C840" s="118">
        <v>625</v>
      </c>
      <c r="D840" s="118">
        <v>742</v>
      </c>
      <c r="E840" s="115">
        <f t="shared" si="144"/>
        <v>117</v>
      </c>
      <c r="F840" s="116">
        <f t="shared" si="145"/>
        <v>0.1872</v>
      </c>
      <c r="G840" s="118">
        <v>742</v>
      </c>
      <c r="H840" s="117"/>
      <c r="I840" s="117"/>
      <c r="J840" s="117"/>
      <c r="K840" s="117"/>
      <c r="L840" s="117"/>
      <c r="M840" s="117"/>
      <c r="N840" s="117"/>
      <c r="O840" s="117"/>
      <c r="P840" s="117"/>
    </row>
    <row r="841" s="95" customFormat="1" ht="15.75" customHeight="1" spans="1:16">
      <c r="A841" s="112">
        <v>2130302</v>
      </c>
      <c r="B841" s="113" t="s">
        <v>59</v>
      </c>
      <c r="C841" s="119"/>
      <c r="D841" s="119"/>
      <c r="E841" s="115">
        <f t="shared" si="144"/>
        <v>0</v>
      </c>
      <c r="F841" s="116" t="str">
        <f t="shared" si="145"/>
        <v/>
      </c>
      <c r="G841" s="119"/>
      <c r="H841" s="117"/>
      <c r="I841" s="117"/>
      <c r="J841" s="117"/>
      <c r="K841" s="117"/>
      <c r="L841" s="117"/>
      <c r="M841" s="117"/>
      <c r="N841" s="117"/>
      <c r="O841" s="117"/>
      <c r="P841" s="117"/>
    </row>
    <row r="842" s="95" customFormat="1" ht="15.75" customHeight="1" spans="1:16">
      <c r="A842" s="112">
        <v>2130303</v>
      </c>
      <c r="B842" s="113" t="s">
        <v>60</v>
      </c>
      <c r="C842" s="119"/>
      <c r="D842" s="119"/>
      <c r="E842" s="115">
        <f t="shared" si="144"/>
        <v>0</v>
      </c>
      <c r="F842" s="116" t="str">
        <f t="shared" si="145"/>
        <v/>
      </c>
      <c r="G842" s="119"/>
      <c r="H842" s="117"/>
      <c r="I842" s="117"/>
      <c r="J842" s="117"/>
      <c r="K842" s="117"/>
      <c r="L842" s="117"/>
      <c r="M842" s="117"/>
      <c r="N842" s="117"/>
      <c r="O842" s="117"/>
      <c r="P842" s="117"/>
    </row>
    <row r="843" s="95" customFormat="1" ht="15.75" customHeight="1" spans="1:16">
      <c r="A843" s="112">
        <v>2130304</v>
      </c>
      <c r="B843" s="113" t="s">
        <v>682</v>
      </c>
      <c r="C843" s="119"/>
      <c r="D843" s="119"/>
      <c r="E843" s="115">
        <f t="shared" si="144"/>
        <v>0</v>
      </c>
      <c r="F843" s="116" t="str">
        <f t="shared" si="145"/>
        <v/>
      </c>
      <c r="G843" s="119"/>
      <c r="H843" s="117"/>
      <c r="I843" s="117"/>
      <c r="J843" s="117"/>
      <c r="K843" s="117"/>
      <c r="L843" s="117"/>
      <c r="M843" s="117"/>
      <c r="N843" s="117"/>
      <c r="O843" s="117"/>
      <c r="P843" s="117"/>
    </row>
    <row r="844" s="95" customFormat="1" ht="15.75" customHeight="1" spans="1:16">
      <c r="A844" s="112">
        <v>2130305</v>
      </c>
      <c r="B844" s="113" t="s">
        <v>683</v>
      </c>
      <c r="C844" s="119">
        <v>12</v>
      </c>
      <c r="D844" s="119">
        <v>13</v>
      </c>
      <c r="E844" s="115">
        <f t="shared" si="144"/>
        <v>1</v>
      </c>
      <c r="F844" s="116">
        <f t="shared" si="145"/>
        <v>0.0833333333333333</v>
      </c>
      <c r="G844" s="119">
        <v>13</v>
      </c>
      <c r="H844" s="117"/>
      <c r="I844" s="117"/>
      <c r="J844" s="117"/>
      <c r="K844" s="117"/>
      <c r="L844" s="117"/>
      <c r="M844" s="117"/>
      <c r="N844" s="117"/>
      <c r="O844" s="117"/>
      <c r="P844" s="117"/>
    </row>
    <row r="845" s="95" customFormat="1" ht="15.75" customHeight="1" spans="1:16">
      <c r="A845" s="112">
        <v>2130306</v>
      </c>
      <c r="B845" s="113" t="s">
        <v>684</v>
      </c>
      <c r="C845" s="119"/>
      <c r="D845" s="119"/>
      <c r="E845" s="115">
        <f t="shared" si="144"/>
        <v>0</v>
      </c>
      <c r="F845" s="116" t="str">
        <f t="shared" si="145"/>
        <v/>
      </c>
      <c r="G845" s="119"/>
      <c r="H845" s="117"/>
      <c r="I845" s="117"/>
      <c r="J845" s="117"/>
      <c r="K845" s="117"/>
      <c r="L845" s="117"/>
      <c r="M845" s="117"/>
      <c r="N845" s="117"/>
      <c r="O845" s="117"/>
      <c r="P845" s="117"/>
    </row>
    <row r="846" s="95" customFormat="1" ht="15.75" customHeight="1" spans="1:16">
      <c r="A846" s="112">
        <v>2130307</v>
      </c>
      <c r="B846" s="113" t="s">
        <v>685</v>
      </c>
      <c r="C846" s="119"/>
      <c r="D846" s="119"/>
      <c r="E846" s="115">
        <f t="shared" si="144"/>
        <v>0</v>
      </c>
      <c r="F846" s="116" t="str">
        <f t="shared" si="145"/>
        <v/>
      </c>
      <c r="G846" s="119"/>
      <c r="H846" s="117"/>
      <c r="I846" s="117"/>
      <c r="J846" s="117"/>
      <c r="K846" s="117"/>
      <c r="L846" s="117"/>
      <c r="M846" s="117"/>
      <c r="N846" s="117"/>
      <c r="O846" s="117"/>
      <c r="P846" s="117"/>
    </row>
    <row r="847" s="95" customFormat="1" ht="15.75" customHeight="1" spans="1:16">
      <c r="A847" s="112">
        <v>2130308</v>
      </c>
      <c r="B847" s="113" t="s">
        <v>686</v>
      </c>
      <c r="C847" s="119"/>
      <c r="D847" s="119"/>
      <c r="E847" s="115">
        <f t="shared" si="144"/>
        <v>0</v>
      </c>
      <c r="F847" s="116" t="str">
        <f t="shared" si="145"/>
        <v/>
      </c>
      <c r="G847" s="119"/>
      <c r="H847" s="117"/>
      <c r="I847" s="117"/>
      <c r="J847" s="117"/>
      <c r="K847" s="117"/>
      <c r="L847" s="117"/>
      <c r="M847" s="117"/>
      <c r="N847" s="117"/>
      <c r="O847" s="117"/>
      <c r="P847" s="117"/>
    </row>
    <row r="848" s="95" customFormat="1" ht="15.75" customHeight="1" spans="1:16">
      <c r="A848" s="112">
        <v>2130309</v>
      </c>
      <c r="B848" s="113" t="s">
        <v>687</v>
      </c>
      <c r="C848" s="119"/>
      <c r="D848" s="119"/>
      <c r="E848" s="115">
        <f t="shared" si="144"/>
        <v>0</v>
      </c>
      <c r="F848" s="116" t="str">
        <f t="shared" si="145"/>
        <v/>
      </c>
      <c r="G848" s="119"/>
      <c r="H848" s="117"/>
      <c r="I848" s="117"/>
      <c r="J848" s="117"/>
      <c r="K848" s="117"/>
      <c r="L848" s="117"/>
      <c r="M848" s="117"/>
      <c r="N848" s="117"/>
      <c r="O848" s="117"/>
      <c r="P848" s="117"/>
    </row>
    <row r="849" s="95" customFormat="1" ht="15.75" customHeight="1" spans="1:16">
      <c r="A849" s="112">
        <v>2130310</v>
      </c>
      <c r="B849" s="113" t="s">
        <v>688</v>
      </c>
      <c r="C849" s="119"/>
      <c r="D849" s="119"/>
      <c r="E849" s="115">
        <f t="shared" si="144"/>
        <v>0</v>
      </c>
      <c r="F849" s="116" t="str">
        <f t="shared" si="145"/>
        <v/>
      </c>
      <c r="G849" s="119"/>
      <c r="H849" s="117"/>
      <c r="I849" s="117"/>
      <c r="J849" s="117"/>
      <c r="K849" s="117"/>
      <c r="L849" s="117"/>
      <c r="M849" s="117"/>
      <c r="N849" s="117"/>
      <c r="O849" s="117"/>
      <c r="P849" s="117"/>
    </row>
    <row r="850" s="95" customFormat="1" ht="15.75" customHeight="1" spans="1:16">
      <c r="A850" s="112">
        <v>2130311</v>
      </c>
      <c r="B850" s="113" t="s">
        <v>689</v>
      </c>
      <c r="C850" s="119"/>
      <c r="D850" s="119"/>
      <c r="E850" s="115">
        <f t="shared" si="144"/>
        <v>0</v>
      </c>
      <c r="F850" s="116" t="str">
        <f t="shared" si="145"/>
        <v/>
      </c>
      <c r="G850" s="119"/>
      <c r="H850" s="117"/>
      <c r="I850" s="117"/>
      <c r="J850" s="117"/>
      <c r="K850" s="117"/>
      <c r="L850" s="117"/>
      <c r="M850" s="117"/>
      <c r="N850" s="117"/>
      <c r="O850" s="117"/>
      <c r="P850" s="117"/>
    </row>
    <row r="851" s="95" customFormat="1" ht="15.75" customHeight="1" spans="1:16">
      <c r="A851" s="112">
        <v>2130312</v>
      </c>
      <c r="B851" s="113" t="s">
        <v>690</v>
      </c>
      <c r="C851" s="119"/>
      <c r="D851" s="119"/>
      <c r="E851" s="115">
        <f t="shared" si="144"/>
        <v>0</v>
      </c>
      <c r="F851" s="116" t="str">
        <f t="shared" si="145"/>
        <v/>
      </c>
      <c r="G851" s="119"/>
      <c r="H851" s="117"/>
      <c r="I851" s="117"/>
      <c r="J851" s="117"/>
      <c r="K851" s="117"/>
      <c r="L851" s="117"/>
      <c r="M851" s="117"/>
      <c r="N851" s="117"/>
      <c r="O851" s="117"/>
      <c r="P851" s="117"/>
    </row>
    <row r="852" s="95" customFormat="1" ht="15.75" customHeight="1" spans="1:16">
      <c r="A852" s="112">
        <v>2130313</v>
      </c>
      <c r="B852" s="113" t="s">
        <v>691</v>
      </c>
      <c r="C852" s="119"/>
      <c r="D852" s="119"/>
      <c r="E852" s="115">
        <f t="shared" si="144"/>
        <v>0</v>
      </c>
      <c r="F852" s="116" t="str">
        <f t="shared" si="145"/>
        <v/>
      </c>
      <c r="G852" s="119"/>
      <c r="H852" s="117"/>
      <c r="I852" s="117"/>
      <c r="J852" s="117"/>
      <c r="K852" s="117"/>
      <c r="L852" s="117"/>
      <c r="M852" s="117"/>
      <c r="N852" s="117"/>
      <c r="O852" s="117"/>
      <c r="P852" s="117"/>
    </row>
    <row r="853" s="95" customFormat="1" ht="15.75" customHeight="1" spans="1:16">
      <c r="A853" s="112">
        <v>2130314</v>
      </c>
      <c r="B853" s="113" t="s">
        <v>692</v>
      </c>
      <c r="C853" s="119"/>
      <c r="D853" s="119"/>
      <c r="E853" s="115">
        <f t="shared" si="144"/>
        <v>0</v>
      </c>
      <c r="F853" s="116" t="str">
        <f t="shared" si="145"/>
        <v/>
      </c>
      <c r="G853" s="119"/>
      <c r="H853" s="117"/>
      <c r="I853" s="117"/>
      <c r="J853" s="117"/>
      <c r="K853" s="117"/>
      <c r="L853" s="117"/>
      <c r="M853" s="117"/>
      <c r="N853" s="117"/>
      <c r="O853" s="117"/>
      <c r="P853" s="117"/>
    </row>
    <row r="854" s="95" customFormat="1" ht="15.75" customHeight="1" spans="1:16">
      <c r="A854" s="112">
        <v>2130315</v>
      </c>
      <c r="B854" s="113" t="s">
        <v>693</v>
      </c>
      <c r="C854" s="119"/>
      <c r="D854" s="119"/>
      <c r="E854" s="115">
        <f t="shared" si="144"/>
        <v>0</v>
      </c>
      <c r="F854" s="116" t="str">
        <f t="shared" si="145"/>
        <v/>
      </c>
      <c r="G854" s="119"/>
      <c r="H854" s="117"/>
      <c r="I854" s="117"/>
      <c r="J854" s="117"/>
      <c r="K854" s="117"/>
      <c r="L854" s="117"/>
      <c r="M854" s="117"/>
      <c r="N854" s="117"/>
      <c r="O854" s="117"/>
      <c r="P854" s="117"/>
    </row>
    <row r="855" s="95" customFormat="1" ht="15.75" customHeight="1" spans="1:16">
      <c r="A855" s="112">
        <v>2130316</v>
      </c>
      <c r="B855" s="113" t="s">
        <v>694</v>
      </c>
      <c r="C855" s="119"/>
      <c r="D855" s="119"/>
      <c r="E855" s="115">
        <f t="shared" si="144"/>
        <v>0</v>
      </c>
      <c r="F855" s="116" t="str">
        <f t="shared" si="145"/>
        <v/>
      </c>
      <c r="G855" s="119"/>
      <c r="H855" s="117"/>
      <c r="I855" s="117"/>
      <c r="J855" s="117"/>
      <c r="K855" s="117"/>
      <c r="L855" s="117"/>
      <c r="M855" s="117"/>
      <c r="N855" s="117"/>
      <c r="O855" s="117"/>
      <c r="P855" s="117"/>
    </row>
    <row r="856" s="95" customFormat="1" ht="15.75" customHeight="1" spans="1:16">
      <c r="A856" s="112">
        <v>2130317</v>
      </c>
      <c r="B856" s="113" t="s">
        <v>695</v>
      </c>
      <c r="C856" s="119"/>
      <c r="D856" s="119"/>
      <c r="E856" s="115">
        <f t="shared" si="144"/>
        <v>0</v>
      </c>
      <c r="F856" s="116" t="str">
        <f t="shared" si="145"/>
        <v/>
      </c>
      <c r="G856" s="119"/>
      <c r="H856" s="117"/>
      <c r="I856" s="117"/>
      <c r="J856" s="117"/>
      <c r="K856" s="117"/>
      <c r="L856" s="117"/>
      <c r="M856" s="117"/>
      <c r="N856" s="117"/>
      <c r="O856" s="117"/>
      <c r="P856" s="117"/>
    </row>
    <row r="857" s="95" customFormat="1" ht="15.75" customHeight="1" spans="1:16">
      <c r="A857" s="112">
        <v>2130318</v>
      </c>
      <c r="B857" s="113" t="s">
        <v>696</v>
      </c>
      <c r="C857" s="119"/>
      <c r="D857" s="119"/>
      <c r="E857" s="115">
        <f t="shared" si="144"/>
        <v>0</v>
      </c>
      <c r="F857" s="116" t="str">
        <f t="shared" si="145"/>
        <v/>
      </c>
      <c r="G857" s="119"/>
      <c r="H857" s="117"/>
      <c r="I857" s="117"/>
      <c r="J857" s="117"/>
      <c r="K857" s="117"/>
      <c r="L857" s="117"/>
      <c r="M857" s="117"/>
      <c r="N857" s="117"/>
      <c r="O857" s="117"/>
      <c r="P857" s="117"/>
    </row>
    <row r="858" s="95" customFormat="1" ht="15.75" customHeight="1" spans="1:16">
      <c r="A858" s="112">
        <v>2130319</v>
      </c>
      <c r="B858" s="113" t="s">
        <v>697</v>
      </c>
      <c r="C858" s="119"/>
      <c r="D858" s="119"/>
      <c r="E858" s="115">
        <f t="shared" si="144"/>
        <v>0</v>
      </c>
      <c r="F858" s="116" t="str">
        <f t="shared" si="145"/>
        <v/>
      </c>
      <c r="G858" s="119"/>
      <c r="H858" s="117"/>
      <c r="I858" s="117"/>
      <c r="J858" s="117"/>
      <c r="K858" s="117"/>
      <c r="L858" s="117"/>
      <c r="M858" s="117"/>
      <c r="N858" s="117"/>
      <c r="O858" s="117"/>
      <c r="P858" s="117"/>
    </row>
    <row r="859" s="95" customFormat="1" ht="15.75" customHeight="1" spans="1:16">
      <c r="A859" s="112">
        <v>2130321</v>
      </c>
      <c r="B859" s="113" t="s">
        <v>698</v>
      </c>
      <c r="C859" s="119"/>
      <c r="D859" s="119"/>
      <c r="E859" s="115">
        <f t="shared" si="144"/>
        <v>0</v>
      </c>
      <c r="F859" s="116" t="str">
        <f t="shared" si="145"/>
        <v/>
      </c>
      <c r="G859" s="119"/>
      <c r="H859" s="117"/>
      <c r="I859" s="117"/>
      <c r="J859" s="117"/>
      <c r="K859" s="117"/>
      <c r="L859" s="117"/>
      <c r="M859" s="117"/>
      <c r="N859" s="117"/>
      <c r="O859" s="117"/>
      <c r="P859" s="117"/>
    </row>
    <row r="860" s="95" customFormat="1" ht="15.75" customHeight="1" spans="1:16">
      <c r="A860" s="112">
        <v>2130322</v>
      </c>
      <c r="B860" s="113" t="s">
        <v>699</v>
      </c>
      <c r="C860" s="119"/>
      <c r="D860" s="119"/>
      <c r="E860" s="115">
        <f t="shared" si="144"/>
        <v>0</v>
      </c>
      <c r="F860" s="116" t="str">
        <f t="shared" si="145"/>
        <v/>
      </c>
      <c r="G860" s="119"/>
      <c r="H860" s="117"/>
      <c r="I860" s="117"/>
      <c r="J860" s="117"/>
      <c r="K860" s="117"/>
      <c r="L860" s="117"/>
      <c r="M860" s="117"/>
      <c r="N860" s="117"/>
      <c r="O860" s="117"/>
      <c r="P860" s="117"/>
    </row>
    <row r="861" s="95" customFormat="1" ht="15.75" customHeight="1" spans="1:16">
      <c r="A861" s="112">
        <v>2130333</v>
      </c>
      <c r="B861" s="113" t="s">
        <v>675</v>
      </c>
      <c r="C861" s="119"/>
      <c r="D861" s="119"/>
      <c r="E861" s="115">
        <f t="shared" si="144"/>
        <v>0</v>
      </c>
      <c r="F861" s="116" t="str">
        <f t="shared" si="145"/>
        <v/>
      </c>
      <c r="G861" s="119"/>
      <c r="H861" s="117"/>
      <c r="I861" s="117"/>
      <c r="J861" s="117"/>
      <c r="K861" s="117"/>
      <c r="L861" s="117"/>
      <c r="M861" s="117"/>
      <c r="N861" s="117"/>
      <c r="O861" s="117"/>
      <c r="P861" s="117"/>
    </row>
    <row r="862" s="95" customFormat="1" ht="15.75" customHeight="1" spans="1:16">
      <c r="A862" s="112">
        <v>2130334</v>
      </c>
      <c r="B862" s="113" t="s">
        <v>700</v>
      </c>
      <c r="C862" s="119"/>
      <c r="D862" s="119"/>
      <c r="E862" s="115">
        <f t="shared" si="144"/>
        <v>0</v>
      </c>
      <c r="F862" s="116" t="str">
        <f t="shared" si="145"/>
        <v/>
      </c>
      <c r="G862" s="119"/>
      <c r="H862" s="117"/>
      <c r="I862" s="117"/>
      <c r="J862" s="117"/>
      <c r="K862" s="117"/>
      <c r="L862" s="117"/>
      <c r="M862" s="117"/>
      <c r="N862" s="117"/>
      <c r="O862" s="117"/>
      <c r="P862" s="117"/>
    </row>
    <row r="863" s="95" customFormat="1" ht="15.75" customHeight="1" spans="1:16">
      <c r="A863" s="112">
        <v>2130335</v>
      </c>
      <c r="B863" s="113" t="s">
        <v>701</v>
      </c>
      <c r="C863" s="119"/>
      <c r="D863" s="119"/>
      <c r="E863" s="115">
        <f t="shared" si="144"/>
        <v>0</v>
      </c>
      <c r="F863" s="116" t="str">
        <f t="shared" si="145"/>
        <v/>
      </c>
      <c r="G863" s="119"/>
      <c r="H863" s="117"/>
      <c r="I863" s="117"/>
      <c r="J863" s="117"/>
      <c r="K863" s="117"/>
      <c r="L863" s="117"/>
      <c r="M863" s="117"/>
      <c r="N863" s="117"/>
      <c r="O863" s="117"/>
      <c r="P863" s="117"/>
    </row>
    <row r="864" s="95" customFormat="1" ht="15.75" customHeight="1" spans="1:16">
      <c r="A864" s="112">
        <v>2130336</v>
      </c>
      <c r="B864" s="113" t="s">
        <v>702</v>
      </c>
      <c r="C864" s="119"/>
      <c r="D864" s="119"/>
      <c r="E864" s="115">
        <f t="shared" si="144"/>
        <v>0</v>
      </c>
      <c r="F864" s="116" t="str">
        <f t="shared" si="145"/>
        <v/>
      </c>
      <c r="G864" s="119"/>
      <c r="H864" s="117"/>
      <c r="I864" s="117"/>
      <c r="J864" s="117"/>
      <c r="K864" s="117"/>
      <c r="L864" s="117"/>
      <c r="M864" s="117"/>
      <c r="N864" s="117"/>
      <c r="O864" s="117"/>
      <c r="P864" s="117"/>
    </row>
    <row r="865" s="95" customFormat="1" ht="15.75" customHeight="1" spans="1:16">
      <c r="A865" s="112">
        <v>2130337</v>
      </c>
      <c r="B865" s="113" t="s">
        <v>703</v>
      </c>
      <c r="C865" s="119"/>
      <c r="D865" s="119"/>
      <c r="E865" s="115">
        <f t="shared" si="144"/>
        <v>0</v>
      </c>
      <c r="F865" s="116" t="str">
        <f t="shared" si="145"/>
        <v/>
      </c>
      <c r="G865" s="119"/>
      <c r="H865" s="117"/>
      <c r="I865" s="117"/>
      <c r="J865" s="117"/>
      <c r="K865" s="117"/>
      <c r="L865" s="117"/>
      <c r="M865" s="117"/>
      <c r="N865" s="117"/>
      <c r="O865" s="117"/>
      <c r="P865" s="117"/>
    </row>
    <row r="866" s="95" customFormat="1" ht="15.75" customHeight="1" spans="1:16">
      <c r="A866" s="112">
        <v>2130399</v>
      </c>
      <c r="B866" s="113" t="s">
        <v>704</v>
      </c>
      <c r="C866" s="119">
        <v>862</v>
      </c>
      <c r="D866" s="119">
        <v>514</v>
      </c>
      <c r="E866" s="115">
        <f t="shared" si="144"/>
        <v>-348</v>
      </c>
      <c r="F866" s="116">
        <f t="shared" si="145"/>
        <v>-0.403712296983759</v>
      </c>
      <c r="G866" s="119">
        <v>514</v>
      </c>
      <c r="H866" s="117"/>
      <c r="I866" s="117"/>
      <c r="J866" s="117"/>
      <c r="K866" s="117"/>
      <c r="L866" s="117"/>
      <c r="M866" s="117"/>
      <c r="N866" s="117"/>
      <c r="O866" s="117"/>
      <c r="P866" s="117"/>
    </row>
    <row r="867" s="95" customFormat="1" ht="15.75" customHeight="1" spans="1:16">
      <c r="A867" s="112">
        <v>21305</v>
      </c>
      <c r="B867" s="113" t="s">
        <v>705</v>
      </c>
      <c r="C867" s="114">
        <f t="shared" ref="C867:G867" si="147">SUM(C868,C869,C870,C871,C872,C873,C874,C875,C876,C877)</f>
        <v>601</v>
      </c>
      <c r="D867" s="114">
        <f t="shared" si="147"/>
        <v>606</v>
      </c>
      <c r="E867" s="115">
        <f t="shared" si="144"/>
        <v>5</v>
      </c>
      <c r="F867" s="116">
        <f t="shared" si="145"/>
        <v>0.00831946755407654</v>
      </c>
      <c r="G867" s="114">
        <f t="shared" si="147"/>
        <v>606</v>
      </c>
      <c r="H867" s="117"/>
      <c r="I867" s="117"/>
      <c r="J867" s="117"/>
      <c r="K867" s="117"/>
      <c r="L867" s="117"/>
      <c r="M867" s="117"/>
      <c r="N867" s="117"/>
      <c r="O867" s="117"/>
      <c r="P867" s="117"/>
    </row>
    <row r="868" s="95" customFormat="1" ht="15.75" customHeight="1" spans="1:16">
      <c r="A868" s="112">
        <v>2130501</v>
      </c>
      <c r="B868" s="113" t="s">
        <v>58</v>
      </c>
      <c r="C868" s="118">
        <v>51</v>
      </c>
      <c r="D868" s="118">
        <v>56</v>
      </c>
      <c r="E868" s="115">
        <f t="shared" si="144"/>
        <v>5</v>
      </c>
      <c r="F868" s="116">
        <f t="shared" si="145"/>
        <v>0.0980392156862745</v>
      </c>
      <c r="G868" s="118">
        <v>56</v>
      </c>
      <c r="H868" s="117"/>
      <c r="I868" s="117"/>
      <c r="J868" s="117"/>
      <c r="K868" s="117"/>
      <c r="L868" s="117"/>
      <c r="M868" s="117"/>
      <c r="N868" s="117"/>
      <c r="O868" s="117"/>
      <c r="P868" s="117"/>
    </row>
    <row r="869" s="95" customFormat="1" ht="15.75" customHeight="1" spans="1:16">
      <c r="A869" s="112">
        <v>2130502</v>
      </c>
      <c r="B869" s="113" t="s">
        <v>59</v>
      </c>
      <c r="C869" s="119"/>
      <c r="D869" s="119"/>
      <c r="E869" s="115">
        <f t="shared" si="144"/>
        <v>0</v>
      </c>
      <c r="F869" s="116" t="str">
        <f t="shared" si="145"/>
        <v/>
      </c>
      <c r="G869" s="119"/>
      <c r="H869" s="117"/>
      <c r="I869" s="117"/>
      <c r="J869" s="117"/>
      <c r="K869" s="117"/>
      <c r="L869" s="117"/>
      <c r="M869" s="117"/>
      <c r="N869" s="117"/>
      <c r="O869" s="117"/>
      <c r="P869" s="117"/>
    </row>
    <row r="870" s="95" customFormat="1" ht="15.75" customHeight="1" spans="1:16">
      <c r="A870" s="112">
        <v>2130503</v>
      </c>
      <c r="B870" s="113" t="s">
        <v>60</v>
      </c>
      <c r="C870" s="119"/>
      <c r="D870" s="119"/>
      <c r="E870" s="115">
        <f t="shared" si="144"/>
        <v>0</v>
      </c>
      <c r="F870" s="116" t="str">
        <f t="shared" si="145"/>
        <v/>
      </c>
      <c r="G870" s="119"/>
      <c r="H870" s="117"/>
      <c r="I870" s="117"/>
      <c r="J870" s="117"/>
      <c r="K870" s="117"/>
      <c r="L870" s="117"/>
      <c r="M870" s="117"/>
      <c r="N870" s="117"/>
      <c r="O870" s="117"/>
      <c r="P870" s="117"/>
    </row>
    <row r="871" s="95" customFormat="1" ht="15.75" customHeight="1" spans="1:16">
      <c r="A871" s="112">
        <v>2130504</v>
      </c>
      <c r="B871" s="113" t="s">
        <v>706</v>
      </c>
      <c r="C871" s="119"/>
      <c r="D871" s="119"/>
      <c r="E871" s="115">
        <f t="shared" si="144"/>
        <v>0</v>
      </c>
      <c r="F871" s="116" t="str">
        <f t="shared" si="145"/>
        <v/>
      </c>
      <c r="G871" s="119"/>
      <c r="H871" s="117"/>
      <c r="I871" s="117"/>
      <c r="J871" s="117"/>
      <c r="K871" s="117"/>
      <c r="L871" s="117"/>
      <c r="M871" s="117"/>
      <c r="N871" s="117"/>
      <c r="O871" s="117"/>
      <c r="P871" s="117"/>
    </row>
    <row r="872" s="95" customFormat="1" ht="15.75" customHeight="1" spans="1:16">
      <c r="A872" s="112">
        <v>2130505</v>
      </c>
      <c r="B872" s="113" t="s">
        <v>707</v>
      </c>
      <c r="C872" s="119"/>
      <c r="D872" s="119"/>
      <c r="E872" s="115">
        <f t="shared" si="144"/>
        <v>0</v>
      </c>
      <c r="F872" s="116" t="str">
        <f t="shared" si="145"/>
        <v/>
      </c>
      <c r="G872" s="119"/>
      <c r="H872" s="117"/>
      <c r="I872" s="117"/>
      <c r="J872" s="117"/>
      <c r="K872" s="117"/>
      <c r="L872" s="117"/>
      <c r="M872" s="117"/>
      <c r="N872" s="117"/>
      <c r="O872" s="117"/>
      <c r="P872" s="117"/>
    </row>
    <row r="873" s="95" customFormat="1" ht="15.75" customHeight="1" spans="1:16">
      <c r="A873" s="112">
        <v>2130506</v>
      </c>
      <c r="B873" s="113" t="s">
        <v>708</v>
      </c>
      <c r="C873" s="119"/>
      <c r="D873" s="119"/>
      <c r="E873" s="115">
        <f t="shared" si="144"/>
        <v>0</v>
      </c>
      <c r="F873" s="116" t="str">
        <f t="shared" si="145"/>
        <v/>
      </c>
      <c r="G873" s="119"/>
      <c r="H873" s="117"/>
      <c r="I873" s="117"/>
      <c r="J873" s="117"/>
      <c r="K873" s="117"/>
      <c r="L873" s="117"/>
      <c r="M873" s="117"/>
      <c r="N873" s="117"/>
      <c r="O873" s="117"/>
      <c r="P873" s="117"/>
    </row>
    <row r="874" s="95" customFormat="1" ht="15.75" customHeight="1" spans="1:16">
      <c r="A874" s="112">
        <v>2130507</v>
      </c>
      <c r="B874" s="113" t="s">
        <v>709</v>
      </c>
      <c r="C874" s="119"/>
      <c r="D874" s="119"/>
      <c r="E874" s="115">
        <f t="shared" si="144"/>
        <v>0</v>
      </c>
      <c r="F874" s="116" t="str">
        <f t="shared" si="145"/>
        <v/>
      </c>
      <c r="G874" s="119"/>
      <c r="H874" s="117"/>
      <c r="I874" s="117"/>
      <c r="J874" s="117"/>
      <c r="K874" s="117"/>
      <c r="L874" s="117"/>
      <c r="M874" s="117"/>
      <c r="N874" s="117"/>
      <c r="O874" s="117"/>
      <c r="P874" s="117"/>
    </row>
    <row r="875" s="95" customFormat="1" ht="15.75" customHeight="1" spans="1:16">
      <c r="A875" s="112">
        <v>2130508</v>
      </c>
      <c r="B875" s="113" t="s">
        <v>710</v>
      </c>
      <c r="C875" s="119"/>
      <c r="D875" s="119"/>
      <c r="E875" s="115">
        <f t="shared" si="144"/>
        <v>0</v>
      </c>
      <c r="F875" s="116" t="str">
        <f t="shared" si="145"/>
        <v/>
      </c>
      <c r="G875" s="119"/>
      <c r="H875" s="117"/>
      <c r="I875" s="117"/>
      <c r="J875" s="117"/>
      <c r="K875" s="117"/>
      <c r="L875" s="117"/>
      <c r="M875" s="117"/>
      <c r="N875" s="117"/>
      <c r="O875" s="117"/>
      <c r="P875" s="117"/>
    </row>
    <row r="876" s="95" customFormat="1" ht="15.75" customHeight="1" spans="1:16">
      <c r="A876" s="112">
        <v>2130550</v>
      </c>
      <c r="B876" s="113" t="s">
        <v>67</v>
      </c>
      <c r="C876" s="119"/>
      <c r="D876" s="119"/>
      <c r="E876" s="115">
        <f t="shared" si="144"/>
        <v>0</v>
      </c>
      <c r="F876" s="116" t="str">
        <f t="shared" si="145"/>
        <v/>
      </c>
      <c r="G876" s="119"/>
      <c r="H876" s="117"/>
      <c r="I876" s="117"/>
      <c r="J876" s="117"/>
      <c r="K876" s="117"/>
      <c r="L876" s="117"/>
      <c r="M876" s="117"/>
      <c r="N876" s="117"/>
      <c r="O876" s="117"/>
      <c r="P876" s="117"/>
    </row>
    <row r="877" s="95" customFormat="1" ht="15.75" customHeight="1" spans="1:16">
      <c r="A877" s="112">
        <v>2130599</v>
      </c>
      <c r="B877" s="113" t="s">
        <v>711</v>
      </c>
      <c r="C877" s="119">
        <v>550</v>
      </c>
      <c r="D877" s="119">
        <v>550</v>
      </c>
      <c r="E877" s="115">
        <f t="shared" si="144"/>
        <v>0</v>
      </c>
      <c r="F877" s="116">
        <f t="shared" si="145"/>
        <v>0</v>
      </c>
      <c r="G877" s="119">
        <v>550</v>
      </c>
      <c r="H877" s="117"/>
      <c r="I877" s="117"/>
      <c r="J877" s="117"/>
      <c r="K877" s="117"/>
      <c r="L877" s="117"/>
      <c r="M877" s="117"/>
      <c r="N877" s="117"/>
      <c r="O877" s="117"/>
      <c r="P877" s="117"/>
    </row>
    <row r="878" s="95" customFormat="1" ht="15.75" customHeight="1" spans="1:16">
      <c r="A878" s="112">
        <v>21307</v>
      </c>
      <c r="B878" s="113" t="s">
        <v>712</v>
      </c>
      <c r="C878" s="114">
        <f t="shared" ref="C878:G878" si="148">SUM(C879,C880,C881,C882,C883,C884)</f>
        <v>857</v>
      </c>
      <c r="D878" s="114">
        <f t="shared" si="148"/>
        <v>834</v>
      </c>
      <c r="E878" s="115">
        <f t="shared" si="144"/>
        <v>-23</v>
      </c>
      <c r="F878" s="116">
        <f t="shared" si="145"/>
        <v>-0.0268378063010502</v>
      </c>
      <c r="G878" s="114">
        <f t="shared" si="148"/>
        <v>834</v>
      </c>
      <c r="H878" s="117"/>
      <c r="I878" s="117"/>
      <c r="J878" s="117"/>
      <c r="K878" s="117"/>
      <c r="L878" s="117"/>
      <c r="M878" s="117"/>
      <c r="N878" s="117"/>
      <c r="O878" s="117"/>
      <c r="P878" s="117"/>
    </row>
    <row r="879" s="95" customFormat="1" ht="15.75" customHeight="1" spans="1:16">
      <c r="A879" s="112">
        <v>2130701</v>
      </c>
      <c r="B879" s="113" t="s">
        <v>713</v>
      </c>
      <c r="C879" s="118">
        <v>591</v>
      </c>
      <c r="D879" s="118">
        <v>591</v>
      </c>
      <c r="E879" s="115">
        <f t="shared" si="144"/>
        <v>0</v>
      </c>
      <c r="F879" s="116">
        <f t="shared" si="145"/>
        <v>0</v>
      </c>
      <c r="G879" s="118">
        <v>591</v>
      </c>
      <c r="H879" s="117"/>
      <c r="I879" s="117"/>
      <c r="J879" s="117"/>
      <c r="K879" s="117"/>
      <c r="L879" s="117"/>
      <c r="M879" s="117"/>
      <c r="N879" s="117"/>
      <c r="O879" s="117"/>
      <c r="P879" s="117"/>
    </row>
    <row r="880" s="95" customFormat="1" ht="15.75" customHeight="1" spans="1:16">
      <c r="A880" s="112">
        <v>2130704</v>
      </c>
      <c r="B880" s="113" t="s">
        <v>714</v>
      </c>
      <c r="C880" s="119"/>
      <c r="D880" s="119"/>
      <c r="E880" s="115">
        <f t="shared" si="144"/>
        <v>0</v>
      </c>
      <c r="F880" s="116" t="str">
        <f t="shared" si="145"/>
        <v/>
      </c>
      <c r="G880" s="119"/>
      <c r="H880" s="117"/>
      <c r="I880" s="117"/>
      <c r="J880" s="117"/>
      <c r="K880" s="117"/>
      <c r="L880" s="117"/>
      <c r="M880" s="117"/>
      <c r="N880" s="117"/>
      <c r="O880" s="117"/>
      <c r="P880" s="117"/>
    </row>
    <row r="881" s="95" customFormat="1" ht="15.75" customHeight="1" spans="1:16">
      <c r="A881" s="112">
        <v>2130705</v>
      </c>
      <c r="B881" s="113" t="s">
        <v>715</v>
      </c>
      <c r="C881" s="119"/>
      <c r="D881" s="119"/>
      <c r="E881" s="115">
        <f t="shared" si="144"/>
        <v>0</v>
      </c>
      <c r="F881" s="116" t="str">
        <f t="shared" si="145"/>
        <v/>
      </c>
      <c r="G881" s="119"/>
      <c r="H881" s="117"/>
      <c r="I881" s="117"/>
      <c r="J881" s="117"/>
      <c r="K881" s="117"/>
      <c r="L881" s="117"/>
      <c r="M881" s="117"/>
      <c r="N881" s="117"/>
      <c r="O881" s="117"/>
      <c r="P881" s="117"/>
    </row>
    <row r="882" s="95" customFormat="1" ht="15.75" customHeight="1" spans="1:16">
      <c r="A882" s="112">
        <v>2130706</v>
      </c>
      <c r="B882" s="113" t="s">
        <v>716</v>
      </c>
      <c r="C882" s="119">
        <v>35</v>
      </c>
      <c r="D882" s="119">
        <v>35</v>
      </c>
      <c r="E882" s="115">
        <f t="shared" si="144"/>
        <v>0</v>
      </c>
      <c r="F882" s="116">
        <f t="shared" si="145"/>
        <v>0</v>
      </c>
      <c r="G882" s="119">
        <v>35</v>
      </c>
      <c r="H882" s="117"/>
      <c r="I882" s="117"/>
      <c r="J882" s="117"/>
      <c r="K882" s="117"/>
      <c r="L882" s="117"/>
      <c r="M882" s="117"/>
      <c r="N882" s="117"/>
      <c r="O882" s="117"/>
      <c r="P882" s="117"/>
    </row>
    <row r="883" s="95" customFormat="1" ht="15.75" customHeight="1" spans="1:16">
      <c r="A883" s="112">
        <v>2130707</v>
      </c>
      <c r="B883" s="113" t="s">
        <v>717</v>
      </c>
      <c r="C883" s="119">
        <v>166</v>
      </c>
      <c r="D883" s="119">
        <v>166</v>
      </c>
      <c r="E883" s="115">
        <f t="shared" si="144"/>
        <v>0</v>
      </c>
      <c r="F883" s="116">
        <f t="shared" si="145"/>
        <v>0</v>
      </c>
      <c r="G883" s="119">
        <v>166</v>
      </c>
      <c r="H883" s="117"/>
      <c r="I883" s="117"/>
      <c r="J883" s="117"/>
      <c r="K883" s="117"/>
      <c r="L883" s="117"/>
      <c r="M883" s="117"/>
      <c r="N883" s="117"/>
      <c r="O883" s="117"/>
      <c r="P883" s="117"/>
    </row>
    <row r="884" s="95" customFormat="1" ht="15.75" customHeight="1" spans="1:16">
      <c r="A884" s="112">
        <v>2130799</v>
      </c>
      <c r="B884" s="113" t="s">
        <v>718</v>
      </c>
      <c r="C884" s="119">
        <v>65</v>
      </c>
      <c r="D884" s="119">
        <v>42</v>
      </c>
      <c r="E884" s="115">
        <f t="shared" si="144"/>
        <v>-23</v>
      </c>
      <c r="F884" s="116">
        <f t="shared" si="145"/>
        <v>-0.353846153846154</v>
      </c>
      <c r="G884" s="119">
        <v>42</v>
      </c>
      <c r="H884" s="117"/>
      <c r="I884" s="117"/>
      <c r="J884" s="117"/>
      <c r="K884" s="117"/>
      <c r="L884" s="117"/>
      <c r="M884" s="117"/>
      <c r="N884" s="117"/>
      <c r="O884" s="117"/>
      <c r="P884" s="117"/>
    </row>
    <row r="885" s="95" customFormat="1" ht="15.75" customHeight="1" spans="1:16">
      <c r="A885" s="112">
        <v>21308</v>
      </c>
      <c r="B885" s="113" t="s">
        <v>719</v>
      </c>
      <c r="C885" s="114">
        <f t="shared" ref="C885:G885" si="149">SUM(C886,C887,C888,C889,C890)</f>
        <v>104</v>
      </c>
      <c r="D885" s="114">
        <f t="shared" si="149"/>
        <v>101</v>
      </c>
      <c r="E885" s="115">
        <f t="shared" si="144"/>
        <v>-3</v>
      </c>
      <c r="F885" s="116">
        <f t="shared" si="145"/>
        <v>-0.0288461538461538</v>
      </c>
      <c r="G885" s="114">
        <f t="shared" si="149"/>
        <v>101</v>
      </c>
      <c r="H885" s="117"/>
      <c r="I885" s="117"/>
      <c r="J885" s="117"/>
      <c r="K885" s="117"/>
      <c r="L885" s="117"/>
      <c r="M885" s="117"/>
      <c r="N885" s="117"/>
      <c r="O885" s="117"/>
      <c r="P885" s="117"/>
    </row>
    <row r="886" s="95" customFormat="1" ht="15.75" customHeight="1" spans="1:16">
      <c r="A886" s="112">
        <v>2130801</v>
      </c>
      <c r="B886" s="113" t="s">
        <v>720</v>
      </c>
      <c r="C886" s="118"/>
      <c r="D886" s="118"/>
      <c r="E886" s="115">
        <f t="shared" si="144"/>
        <v>0</v>
      </c>
      <c r="F886" s="116" t="str">
        <f t="shared" si="145"/>
        <v/>
      </c>
      <c r="G886" s="118"/>
      <c r="H886" s="117"/>
      <c r="I886" s="117"/>
      <c r="J886" s="117"/>
      <c r="K886" s="117"/>
      <c r="L886" s="117"/>
      <c r="M886" s="117"/>
      <c r="N886" s="117"/>
      <c r="O886" s="117"/>
      <c r="P886" s="117"/>
    </row>
    <row r="887" s="95" customFormat="1" ht="15.75" customHeight="1" spans="1:16">
      <c r="A887" s="112">
        <v>2130803</v>
      </c>
      <c r="B887" s="113" t="s">
        <v>721</v>
      </c>
      <c r="C887" s="119"/>
      <c r="D887" s="119"/>
      <c r="E887" s="115">
        <f t="shared" si="144"/>
        <v>0</v>
      </c>
      <c r="F887" s="116" t="str">
        <f t="shared" si="145"/>
        <v/>
      </c>
      <c r="G887" s="119"/>
      <c r="H887" s="117"/>
      <c r="I887" s="117"/>
      <c r="J887" s="117"/>
      <c r="K887" s="117"/>
      <c r="L887" s="117"/>
      <c r="M887" s="117"/>
      <c r="N887" s="117"/>
      <c r="O887" s="117"/>
      <c r="P887" s="117"/>
    </row>
    <row r="888" s="95" customFormat="1" ht="15.75" customHeight="1" spans="1:16">
      <c r="A888" s="112">
        <v>2130804</v>
      </c>
      <c r="B888" s="113" t="s">
        <v>722</v>
      </c>
      <c r="C888" s="119">
        <v>104</v>
      </c>
      <c r="D888" s="119">
        <v>101</v>
      </c>
      <c r="E888" s="115">
        <f t="shared" si="144"/>
        <v>-3</v>
      </c>
      <c r="F888" s="116">
        <f t="shared" si="145"/>
        <v>-0.0288461538461538</v>
      </c>
      <c r="G888" s="119">
        <v>101</v>
      </c>
      <c r="H888" s="117"/>
      <c r="I888" s="117"/>
      <c r="J888" s="117"/>
      <c r="K888" s="117"/>
      <c r="L888" s="117"/>
      <c r="M888" s="117"/>
      <c r="N888" s="117"/>
      <c r="O888" s="117"/>
      <c r="P888" s="117"/>
    </row>
    <row r="889" s="95" customFormat="1" ht="15.75" customHeight="1" spans="1:16">
      <c r="A889" s="112">
        <v>2130805</v>
      </c>
      <c r="B889" s="113" t="s">
        <v>723</v>
      </c>
      <c r="C889" s="119"/>
      <c r="D889" s="119"/>
      <c r="E889" s="115">
        <f t="shared" si="144"/>
        <v>0</v>
      </c>
      <c r="F889" s="116" t="str">
        <f t="shared" si="145"/>
        <v/>
      </c>
      <c r="G889" s="119"/>
      <c r="H889" s="117"/>
      <c r="I889" s="117"/>
      <c r="J889" s="117"/>
      <c r="K889" s="117"/>
      <c r="L889" s="117"/>
      <c r="M889" s="117"/>
      <c r="N889" s="117"/>
      <c r="O889" s="117"/>
      <c r="P889" s="117"/>
    </row>
    <row r="890" s="95" customFormat="1" ht="15.75" customHeight="1" spans="1:16">
      <c r="A890" s="112">
        <v>2130899</v>
      </c>
      <c r="B890" s="113" t="s">
        <v>724</v>
      </c>
      <c r="C890" s="119"/>
      <c r="D890" s="119"/>
      <c r="E890" s="115">
        <f t="shared" si="144"/>
        <v>0</v>
      </c>
      <c r="F890" s="116" t="str">
        <f t="shared" si="145"/>
        <v/>
      </c>
      <c r="G890" s="119"/>
      <c r="H890" s="117"/>
      <c r="I890" s="117"/>
      <c r="J890" s="117"/>
      <c r="K890" s="117"/>
      <c r="L890" s="117"/>
      <c r="M890" s="117"/>
      <c r="N890" s="117"/>
      <c r="O890" s="117"/>
      <c r="P890" s="117"/>
    </row>
    <row r="891" s="95" customFormat="1" ht="15.75" customHeight="1" spans="1:16">
      <c r="A891" s="112">
        <v>21309</v>
      </c>
      <c r="B891" s="113" t="s">
        <v>725</v>
      </c>
      <c r="C891" s="114">
        <f t="shared" ref="C891:G891" si="150">SUM(C892,C893)</f>
        <v>0</v>
      </c>
      <c r="D891" s="114">
        <f t="shared" si="150"/>
        <v>0</v>
      </c>
      <c r="E891" s="115">
        <f t="shared" si="144"/>
        <v>0</v>
      </c>
      <c r="F891" s="116" t="str">
        <f t="shared" si="145"/>
        <v/>
      </c>
      <c r="G891" s="114">
        <f t="shared" si="150"/>
        <v>0</v>
      </c>
      <c r="H891" s="117"/>
      <c r="I891" s="117"/>
      <c r="J891" s="117"/>
      <c r="K891" s="117"/>
      <c r="L891" s="117"/>
      <c r="M891" s="117"/>
      <c r="N891" s="117"/>
      <c r="O891" s="117"/>
      <c r="P891" s="117"/>
    </row>
    <row r="892" s="95" customFormat="1" ht="15.75" customHeight="1" spans="1:16">
      <c r="A892" s="112">
        <v>2130901</v>
      </c>
      <c r="B892" s="113" t="s">
        <v>726</v>
      </c>
      <c r="C892" s="118"/>
      <c r="D892" s="118"/>
      <c r="E892" s="115">
        <f t="shared" si="144"/>
        <v>0</v>
      </c>
      <c r="F892" s="116" t="str">
        <f t="shared" si="145"/>
        <v/>
      </c>
      <c r="G892" s="118"/>
      <c r="H892" s="117"/>
      <c r="I892" s="117"/>
      <c r="J892" s="117"/>
      <c r="K892" s="117"/>
      <c r="L892" s="117"/>
      <c r="M892" s="117"/>
      <c r="N892" s="117"/>
      <c r="O892" s="117"/>
      <c r="P892" s="117"/>
    </row>
    <row r="893" s="95" customFormat="1" ht="15.75" customHeight="1" spans="1:16">
      <c r="A893" s="112">
        <v>2130999</v>
      </c>
      <c r="B893" s="113" t="s">
        <v>727</v>
      </c>
      <c r="C893" s="118"/>
      <c r="D893" s="118"/>
      <c r="E893" s="115">
        <f t="shared" si="144"/>
        <v>0</v>
      </c>
      <c r="F893" s="116" t="str">
        <f t="shared" si="145"/>
        <v/>
      </c>
      <c r="G893" s="118"/>
      <c r="H893" s="117"/>
      <c r="I893" s="117"/>
      <c r="J893" s="117"/>
      <c r="K893" s="117"/>
      <c r="L893" s="117"/>
      <c r="M893" s="117"/>
      <c r="N893" s="117"/>
      <c r="O893" s="117"/>
      <c r="P893" s="117"/>
    </row>
    <row r="894" s="95" customFormat="1" ht="15.75" customHeight="1" spans="1:16">
      <c r="A894" s="112">
        <v>21399</v>
      </c>
      <c r="B894" s="113" t="s">
        <v>728</v>
      </c>
      <c r="C894" s="114">
        <f t="shared" ref="C894:G894" si="151">SUM(C895,C896)</f>
        <v>0</v>
      </c>
      <c r="D894" s="114">
        <f t="shared" si="151"/>
        <v>0</v>
      </c>
      <c r="E894" s="115">
        <f t="shared" si="144"/>
        <v>0</v>
      </c>
      <c r="F894" s="116" t="str">
        <f t="shared" si="145"/>
        <v/>
      </c>
      <c r="G894" s="114">
        <f t="shared" si="151"/>
        <v>0</v>
      </c>
      <c r="H894" s="117"/>
      <c r="I894" s="117"/>
      <c r="J894" s="117"/>
      <c r="K894" s="117"/>
      <c r="L894" s="117"/>
      <c r="M894" s="117"/>
      <c r="N894" s="117"/>
      <c r="O894" s="117"/>
      <c r="P894" s="117"/>
    </row>
    <row r="895" s="95" customFormat="1" ht="15.75" customHeight="1" spans="1:16">
      <c r="A895" s="112">
        <v>2139901</v>
      </c>
      <c r="B895" s="113" t="s">
        <v>729</v>
      </c>
      <c r="C895" s="118"/>
      <c r="D895" s="118"/>
      <c r="E895" s="115">
        <f t="shared" si="144"/>
        <v>0</v>
      </c>
      <c r="F895" s="116" t="str">
        <f t="shared" si="145"/>
        <v/>
      </c>
      <c r="G895" s="118"/>
      <c r="H895" s="117"/>
      <c r="I895" s="117"/>
      <c r="J895" s="117"/>
      <c r="K895" s="117"/>
      <c r="L895" s="117"/>
      <c r="M895" s="117"/>
      <c r="N895" s="117"/>
      <c r="O895" s="117"/>
      <c r="P895" s="117"/>
    </row>
    <row r="896" s="95" customFormat="1" ht="15.75" customHeight="1" spans="1:16">
      <c r="A896" s="112">
        <v>2139999</v>
      </c>
      <c r="B896" s="113" t="s">
        <v>730</v>
      </c>
      <c r="C896" s="118"/>
      <c r="D896" s="118"/>
      <c r="E896" s="115">
        <f t="shared" si="144"/>
        <v>0</v>
      </c>
      <c r="F896" s="116" t="str">
        <f t="shared" si="145"/>
        <v/>
      </c>
      <c r="G896" s="118"/>
      <c r="H896" s="117"/>
      <c r="I896" s="117"/>
      <c r="J896" s="117"/>
      <c r="K896" s="117"/>
      <c r="L896" s="117"/>
      <c r="M896" s="117"/>
      <c r="N896" s="117"/>
      <c r="O896" s="117"/>
      <c r="P896" s="117"/>
    </row>
    <row r="897" s="95" customFormat="1" ht="15.75" customHeight="1" spans="1:16">
      <c r="A897" s="112">
        <v>214</v>
      </c>
      <c r="B897" s="113" t="s">
        <v>731</v>
      </c>
      <c r="C897" s="114">
        <f t="shared" ref="C897:G897" si="152">SUM(C898,C920,C930,C940,C947,C952)</f>
        <v>565</v>
      </c>
      <c r="D897" s="114">
        <f t="shared" si="152"/>
        <v>573</v>
      </c>
      <c r="E897" s="115">
        <f t="shared" si="144"/>
        <v>8</v>
      </c>
      <c r="F897" s="116">
        <f t="shared" si="145"/>
        <v>0.0141592920353982</v>
      </c>
      <c r="G897" s="114">
        <f t="shared" si="152"/>
        <v>573</v>
      </c>
      <c r="H897" s="117"/>
      <c r="I897" s="117"/>
      <c r="J897" s="117"/>
      <c r="K897" s="117"/>
      <c r="L897" s="117"/>
      <c r="M897" s="117"/>
      <c r="N897" s="117"/>
      <c r="O897" s="117"/>
      <c r="P897" s="117"/>
    </row>
    <row r="898" s="95" customFormat="1" ht="15.75" customHeight="1" spans="1:16">
      <c r="A898" s="112">
        <v>21401</v>
      </c>
      <c r="B898" s="113" t="s">
        <v>732</v>
      </c>
      <c r="C898" s="114">
        <f t="shared" ref="C898:G898" si="153">SUM(C899,C900,C901,C902,C903,C904,C905,C906,C907,C908,C909,C910,C911,C912,C913,C914,C915,C916,C917,C918,C919)</f>
        <v>565</v>
      </c>
      <c r="D898" s="114">
        <f t="shared" si="153"/>
        <v>573</v>
      </c>
      <c r="E898" s="115">
        <f t="shared" si="144"/>
        <v>8</v>
      </c>
      <c r="F898" s="116">
        <f t="shared" si="145"/>
        <v>0.0141592920353982</v>
      </c>
      <c r="G898" s="114">
        <f t="shared" si="153"/>
        <v>573</v>
      </c>
      <c r="H898" s="117"/>
      <c r="I898" s="117"/>
      <c r="J898" s="117"/>
      <c r="K898" s="117"/>
      <c r="L898" s="117"/>
      <c r="M898" s="117"/>
      <c r="N898" s="117"/>
      <c r="O898" s="117"/>
      <c r="P898" s="117"/>
    </row>
    <row r="899" s="95" customFormat="1" ht="15.75" customHeight="1" spans="1:16">
      <c r="A899" s="112">
        <v>2140101</v>
      </c>
      <c r="B899" s="113" t="s">
        <v>58</v>
      </c>
      <c r="C899" s="118">
        <v>108</v>
      </c>
      <c r="D899" s="118">
        <v>132</v>
      </c>
      <c r="E899" s="115">
        <f t="shared" si="144"/>
        <v>24</v>
      </c>
      <c r="F899" s="116">
        <f t="shared" si="145"/>
        <v>0.222222222222222</v>
      </c>
      <c r="G899" s="118">
        <v>132</v>
      </c>
      <c r="H899" s="117"/>
      <c r="I899" s="117"/>
      <c r="J899" s="117"/>
      <c r="K899" s="117"/>
      <c r="L899" s="117"/>
      <c r="M899" s="117"/>
      <c r="N899" s="117"/>
      <c r="O899" s="117"/>
      <c r="P899" s="117"/>
    </row>
    <row r="900" s="95" customFormat="1" ht="15.75" customHeight="1" spans="1:16">
      <c r="A900" s="112">
        <v>2140102</v>
      </c>
      <c r="B900" s="113" t="s">
        <v>59</v>
      </c>
      <c r="C900" s="119">
        <v>20</v>
      </c>
      <c r="D900" s="119">
        <v>20</v>
      </c>
      <c r="E900" s="115">
        <f t="shared" si="144"/>
        <v>0</v>
      </c>
      <c r="F900" s="116">
        <f t="shared" si="145"/>
        <v>0</v>
      </c>
      <c r="G900" s="119">
        <v>20</v>
      </c>
      <c r="H900" s="117"/>
      <c r="I900" s="117"/>
      <c r="J900" s="117"/>
      <c r="K900" s="117"/>
      <c r="L900" s="117"/>
      <c r="M900" s="117"/>
      <c r="N900" s="117"/>
      <c r="O900" s="117"/>
      <c r="P900" s="117"/>
    </row>
    <row r="901" s="95" customFormat="1" ht="15.75" customHeight="1" spans="1:16">
      <c r="A901" s="112">
        <v>2140103</v>
      </c>
      <c r="B901" s="113" t="s">
        <v>60</v>
      </c>
      <c r="C901" s="119"/>
      <c r="D901" s="119"/>
      <c r="E901" s="115">
        <f t="shared" ref="E901:E964" si="154">D901-C901</f>
        <v>0</v>
      </c>
      <c r="F901" s="116" t="str">
        <f t="shared" ref="F901:F964" si="155">IFERROR(E901/C901,"")</f>
        <v/>
      </c>
      <c r="G901" s="119"/>
      <c r="H901" s="117"/>
      <c r="I901" s="117"/>
      <c r="J901" s="117"/>
      <c r="K901" s="117"/>
      <c r="L901" s="117"/>
      <c r="M901" s="117"/>
      <c r="N901" s="117"/>
      <c r="O901" s="117"/>
      <c r="P901" s="117"/>
    </row>
    <row r="902" s="95" customFormat="1" ht="15.75" customHeight="1" spans="1:16">
      <c r="A902" s="112">
        <v>2140104</v>
      </c>
      <c r="B902" s="113" t="s">
        <v>733</v>
      </c>
      <c r="C902" s="119"/>
      <c r="D902" s="119"/>
      <c r="E902" s="115">
        <f t="shared" si="154"/>
        <v>0</v>
      </c>
      <c r="F902" s="116" t="str">
        <f t="shared" si="155"/>
        <v/>
      </c>
      <c r="G902" s="119"/>
      <c r="H902" s="117"/>
      <c r="I902" s="117"/>
      <c r="J902" s="117"/>
      <c r="K902" s="117"/>
      <c r="L902" s="117"/>
      <c r="M902" s="117"/>
      <c r="N902" s="117"/>
      <c r="O902" s="117"/>
      <c r="P902" s="117"/>
    </row>
    <row r="903" s="95" customFormat="1" ht="15.75" customHeight="1" spans="1:16">
      <c r="A903" s="112">
        <v>2140106</v>
      </c>
      <c r="B903" s="113" t="s">
        <v>734</v>
      </c>
      <c r="C903" s="119">
        <v>20</v>
      </c>
      <c r="D903" s="119">
        <v>20</v>
      </c>
      <c r="E903" s="115">
        <f t="shared" si="154"/>
        <v>0</v>
      </c>
      <c r="F903" s="116">
        <f t="shared" si="155"/>
        <v>0</v>
      </c>
      <c r="G903" s="119">
        <v>20</v>
      </c>
      <c r="H903" s="117"/>
      <c r="I903" s="117"/>
      <c r="J903" s="117"/>
      <c r="K903" s="117"/>
      <c r="L903" s="117"/>
      <c r="M903" s="117"/>
      <c r="N903" s="117"/>
      <c r="O903" s="117"/>
      <c r="P903" s="117"/>
    </row>
    <row r="904" s="95" customFormat="1" ht="15.75" customHeight="1" spans="1:16">
      <c r="A904" s="112">
        <v>2140109</v>
      </c>
      <c r="B904" s="113" t="s">
        <v>735</v>
      </c>
      <c r="C904" s="119"/>
      <c r="D904" s="119"/>
      <c r="E904" s="115">
        <f t="shared" si="154"/>
        <v>0</v>
      </c>
      <c r="F904" s="116" t="str">
        <f t="shared" si="155"/>
        <v/>
      </c>
      <c r="G904" s="119"/>
      <c r="H904" s="117"/>
      <c r="I904" s="117"/>
      <c r="J904" s="117"/>
      <c r="K904" s="117"/>
      <c r="L904" s="117"/>
      <c r="M904" s="117"/>
      <c r="N904" s="117"/>
      <c r="O904" s="117"/>
      <c r="P904" s="117"/>
    </row>
    <row r="905" s="95" customFormat="1" ht="15.75" customHeight="1" spans="1:16">
      <c r="A905" s="112">
        <v>2140110</v>
      </c>
      <c r="B905" s="113" t="s">
        <v>736</v>
      </c>
      <c r="C905" s="119"/>
      <c r="D905" s="119"/>
      <c r="E905" s="115">
        <f t="shared" si="154"/>
        <v>0</v>
      </c>
      <c r="F905" s="116" t="str">
        <f t="shared" si="155"/>
        <v/>
      </c>
      <c r="G905" s="119"/>
      <c r="H905" s="117"/>
      <c r="I905" s="117"/>
      <c r="J905" s="117"/>
      <c r="K905" s="117"/>
      <c r="L905" s="117"/>
      <c r="M905" s="117"/>
      <c r="N905" s="117"/>
      <c r="O905" s="117"/>
      <c r="P905" s="117"/>
    </row>
    <row r="906" s="95" customFormat="1" ht="15.75" customHeight="1" spans="1:16">
      <c r="A906" s="112">
        <v>2140111</v>
      </c>
      <c r="B906" s="113" t="s">
        <v>737</v>
      </c>
      <c r="C906" s="119"/>
      <c r="D906" s="119"/>
      <c r="E906" s="115">
        <f t="shared" si="154"/>
        <v>0</v>
      </c>
      <c r="F906" s="116" t="str">
        <f t="shared" si="155"/>
        <v/>
      </c>
      <c r="G906" s="119"/>
      <c r="H906" s="117"/>
      <c r="I906" s="117"/>
      <c r="J906" s="117"/>
      <c r="K906" s="117"/>
      <c r="L906" s="117"/>
      <c r="M906" s="117"/>
      <c r="N906" s="117"/>
      <c r="O906" s="117"/>
      <c r="P906" s="117"/>
    </row>
    <row r="907" s="95" customFormat="1" ht="15.75" customHeight="1" spans="1:16">
      <c r="A907" s="112">
        <v>2140112</v>
      </c>
      <c r="B907" s="113" t="s">
        <v>738</v>
      </c>
      <c r="C907" s="119">
        <v>197</v>
      </c>
      <c r="D907" s="119">
        <v>179</v>
      </c>
      <c r="E907" s="115">
        <f t="shared" si="154"/>
        <v>-18</v>
      </c>
      <c r="F907" s="116">
        <f t="shared" si="155"/>
        <v>-0.0913705583756345</v>
      </c>
      <c r="G907" s="119">
        <v>179</v>
      </c>
      <c r="H907" s="117"/>
      <c r="I907" s="117"/>
      <c r="J907" s="117"/>
      <c r="K907" s="117"/>
      <c r="L907" s="117"/>
      <c r="M907" s="117"/>
      <c r="N907" s="117"/>
      <c r="O907" s="117"/>
      <c r="P907" s="117"/>
    </row>
    <row r="908" s="95" customFormat="1" ht="15.75" customHeight="1" spans="1:16">
      <c r="A908" s="112">
        <v>2140114</v>
      </c>
      <c r="B908" s="113" t="s">
        <v>739</v>
      </c>
      <c r="C908" s="119"/>
      <c r="D908" s="119"/>
      <c r="E908" s="115">
        <f t="shared" si="154"/>
        <v>0</v>
      </c>
      <c r="F908" s="116" t="str">
        <f t="shared" si="155"/>
        <v/>
      </c>
      <c r="G908" s="119"/>
      <c r="H908" s="117"/>
      <c r="I908" s="117"/>
      <c r="J908" s="117"/>
      <c r="K908" s="117"/>
      <c r="L908" s="117"/>
      <c r="M908" s="117"/>
      <c r="N908" s="117"/>
      <c r="O908" s="117"/>
      <c r="P908" s="117"/>
    </row>
    <row r="909" s="95" customFormat="1" ht="15.75" customHeight="1" spans="1:16">
      <c r="A909" s="112">
        <v>2140122</v>
      </c>
      <c r="B909" s="113" t="s">
        <v>740</v>
      </c>
      <c r="C909" s="119"/>
      <c r="D909" s="119"/>
      <c r="E909" s="115">
        <f t="shared" si="154"/>
        <v>0</v>
      </c>
      <c r="F909" s="116" t="str">
        <f t="shared" si="155"/>
        <v/>
      </c>
      <c r="G909" s="119"/>
      <c r="H909" s="117"/>
      <c r="I909" s="117"/>
      <c r="J909" s="117"/>
      <c r="K909" s="117"/>
      <c r="L909" s="117"/>
      <c r="M909" s="117"/>
      <c r="N909" s="117"/>
      <c r="O909" s="117"/>
      <c r="P909" s="117"/>
    </row>
    <row r="910" s="95" customFormat="1" ht="15.75" customHeight="1" spans="1:16">
      <c r="A910" s="112">
        <v>2140123</v>
      </c>
      <c r="B910" s="113" t="s">
        <v>741</v>
      </c>
      <c r="C910" s="119"/>
      <c r="D910" s="119"/>
      <c r="E910" s="115">
        <f t="shared" si="154"/>
        <v>0</v>
      </c>
      <c r="F910" s="116" t="str">
        <f t="shared" si="155"/>
        <v/>
      </c>
      <c r="G910" s="119"/>
      <c r="H910" s="117"/>
      <c r="I910" s="117"/>
      <c r="J910" s="117"/>
      <c r="K910" s="117"/>
      <c r="L910" s="117"/>
      <c r="M910" s="117"/>
      <c r="N910" s="117"/>
      <c r="O910" s="117"/>
      <c r="P910" s="117"/>
    </row>
    <row r="911" s="95" customFormat="1" ht="15.75" customHeight="1" spans="1:16">
      <c r="A911" s="112">
        <v>2140127</v>
      </c>
      <c r="B911" s="113" t="s">
        <v>742</v>
      </c>
      <c r="C911" s="119"/>
      <c r="D911" s="119"/>
      <c r="E911" s="115">
        <f t="shared" si="154"/>
        <v>0</v>
      </c>
      <c r="F911" s="116" t="str">
        <f t="shared" si="155"/>
        <v/>
      </c>
      <c r="G911" s="119"/>
      <c r="H911" s="117"/>
      <c r="I911" s="117"/>
      <c r="J911" s="117"/>
      <c r="K911" s="117"/>
      <c r="L911" s="117"/>
      <c r="M911" s="117"/>
      <c r="N911" s="117"/>
      <c r="O911" s="117"/>
      <c r="P911" s="117"/>
    </row>
    <row r="912" s="95" customFormat="1" ht="15.75" customHeight="1" spans="1:16">
      <c r="A912" s="112">
        <v>2140128</v>
      </c>
      <c r="B912" s="113" t="s">
        <v>743</v>
      </c>
      <c r="C912" s="119"/>
      <c r="D912" s="119"/>
      <c r="E912" s="115">
        <f t="shared" si="154"/>
        <v>0</v>
      </c>
      <c r="F912" s="116" t="str">
        <f t="shared" si="155"/>
        <v/>
      </c>
      <c r="G912" s="119"/>
      <c r="H912" s="117"/>
      <c r="I912" s="117"/>
      <c r="J912" s="117"/>
      <c r="K912" s="117"/>
      <c r="L912" s="117"/>
      <c r="M912" s="117"/>
      <c r="N912" s="117"/>
      <c r="O912" s="117"/>
      <c r="P912" s="117"/>
    </row>
    <row r="913" s="95" customFormat="1" ht="15.75" customHeight="1" spans="1:16">
      <c r="A913" s="112">
        <v>2140129</v>
      </c>
      <c r="B913" s="113" t="s">
        <v>744</v>
      </c>
      <c r="C913" s="119"/>
      <c r="D913" s="119"/>
      <c r="E913" s="115">
        <f t="shared" si="154"/>
        <v>0</v>
      </c>
      <c r="F913" s="116" t="str">
        <f t="shared" si="155"/>
        <v/>
      </c>
      <c r="G913" s="119"/>
      <c r="H913" s="117"/>
      <c r="I913" s="117"/>
      <c r="J913" s="117"/>
      <c r="K913" s="117"/>
      <c r="L913" s="117"/>
      <c r="M913" s="117"/>
      <c r="N913" s="117"/>
      <c r="O913" s="117"/>
      <c r="P913" s="117"/>
    </row>
    <row r="914" s="95" customFormat="1" ht="15.75" customHeight="1" spans="1:16">
      <c r="A914" s="112">
        <v>2140130</v>
      </c>
      <c r="B914" s="113" t="s">
        <v>745</v>
      </c>
      <c r="C914" s="119"/>
      <c r="D914" s="119"/>
      <c r="E914" s="115">
        <f t="shared" si="154"/>
        <v>0</v>
      </c>
      <c r="F914" s="116" t="str">
        <f t="shared" si="155"/>
        <v/>
      </c>
      <c r="G914" s="119"/>
      <c r="H914" s="117"/>
      <c r="I914" s="117"/>
      <c r="J914" s="117"/>
      <c r="K914" s="117"/>
      <c r="L914" s="117"/>
      <c r="M914" s="117"/>
      <c r="N914" s="117"/>
      <c r="O914" s="117"/>
      <c r="P914" s="117"/>
    </row>
    <row r="915" s="95" customFormat="1" ht="15.75" customHeight="1" spans="1:16">
      <c r="A915" s="112">
        <v>2140131</v>
      </c>
      <c r="B915" s="113" t="s">
        <v>746</v>
      </c>
      <c r="C915" s="119"/>
      <c r="D915" s="119"/>
      <c r="E915" s="115">
        <f t="shared" si="154"/>
        <v>0</v>
      </c>
      <c r="F915" s="116" t="str">
        <f t="shared" si="155"/>
        <v/>
      </c>
      <c r="G915" s="119"/>
      <c r="H915" s="117"/>
      <c r="I915" s="117"/>
      <c r="J915" s="117"/>
      <c r="K915" s="117"/>
      <c r="L915" s="117"/>
      <c r="M915" s="117"/>
      <c r="N915" s="117"/>
      <c r="O915" s="117"/>
      <c r="P915" s="117"/>
    </row>
    <row r="916" s="95" customFormat="1" ht="15.75" customHeight="1" spans="1:16">
      <c r="A916" s="112">
        <v>2140133</v>
      </c>
      <c r="B916" s="113" t="s">
        <v>747</v>
      </c>
      <c r="C916" s="119"/>
      <c r="D916" s="119"/>
      <c r="E916" s="115">
        <f t="shared" si="154"/>
        <v>0</v>
      </c>
      <c r="F916" s="116" t="str">
        <f t="shared" si="155"/>
        <v/>
      </c>
      <c r="G916" s="119"/>
      <c r="H916" s="117"/>
      <c r="I916" s="117"/>
      <c r="J916" s="117"/>
      <c r="K916" s="117"/>
      <c r="L916" s="117"/>
      <c r="M916" s="117"/>
      <c r="N916" s="117"/>
      <c r="O916" s="117"/>
      <c r="P916" s="117"/>
    </row>
    <row r="917" s="95" customFormat="1" ht="15.75" customHeight="1" spans="1:16">
      <c r="A917" s="112">
        <v>2140136</v>
      </c>
      <c r="B917" s="113" t="s">
        <v>748</v>
      </c>
      <c r="C917" s="119"/>
      <c r="D917" s="119"/>
      <c r="E917" s="115">
        <f t="shared" si="154"/>
        <v>0</v>
      </c>
      <c r="F917" s="116" t="str">
        <f t="shared" si="155"/>
        <v/>
      </c>
      <c r="G917" s="119"/>
      <c r="H917" s="117"/>
      <c r="I917" s="117"/>
      <c r="J917" s="117"/>
      <c r="K917" s="117"/>
      <c r="L917" s="117"/>
      <c r="M917" s="117"/>
      <c r="N917" s="117"/>
      <c r="O917" s="117"/>
      <c r="P917" s="117"/>
    </row>
    <row r="918" s="95" customFormat="1" ht="15.75" customHeight="1" spans="1:16">
      <c r="A918" s="112">
        <v>2140138</v>
      </c>
      <c r="B918" s="113" t="s">
        <v>749</v>
      </c>
      <c r="C918" s="119"/>
      <c r="D918" s="119"/>
      <c r="E918" s="115">
        <f t="shared" si="154"/>
        <v>0</v>
      </c>
      <c r="F918" s="116" t="str">
        <f t="shared" si="155"/>
        <v/>
      </c>
      <c r="G918" s="119"/>
      <c r="H918" s="117"/>
      <c r="I918" s="117"/>
      <c r="J918" s="117"/>
      <c r="K918" s="117"/>
      <c r="L918" s="117"/>
      <c r="M918" s="117"/>
      <c r="N918" s="117"/>
      <c r="O918" s="117"/>
      <c r="P918" s="117"/>
    </row>
    <row r="919" s="95" customFormat="1" ht="15.75" customHeight="1" spans="1:16">
      <c r="A919" s="112">
        <v>2140199</v>
      </c>
      <c r="B919" s="113" t="s">
        <v>750</v>
      </c>
      <c r="C919" s="119">
        <v>220</v>
      </c>
      <c r="D919" s="119">
        <v>222</v>
      </c>
      <c r="E919" s="115">
        <f t="shared" si="154"/>
        <v>2</v>
      </c>
      <c r="F919" s="116">
        <f t="shared" si="155"/>
        <v>0.00909090909090909</v>
      </c>
      <c r="G919" s="119">
        <v>222</v>
      </c>
      <c r="H919" s="117"/>
      <c r="I919" s="117"/>
      <c r="J919" s="117"/>
      <c r="K919" s="117"/>
      <c r="L919" s="117"/>
      <c r="M919" s="117"/>
      <c r="N919" s="117"/>
      <c r="O919" s="117"/>
      <c r="P919" s="117"/>
    </row>
    <row r="920" s="95" customFormat="1" ht="15.75" customHeight="1" spans="1:16">
      <c r="A920" s="112">
        <v>21402</v>
      </c>
      <c r="B920" s="113" t="s">
        <v>751</v>
      </c>
      <c r="C920" s="114">
        <f t="shared" ref="C920:G920" si="156">SUM(C921,C922,C923,C924,C925,C926,C927,C928,C929)</f>
        <v>0</v>
      </c>
      <c r="D920" s="114">
        <f t="shared" si="156"/>
        <v>0</v>
      </c>
      <c r="E920" s="115">
        <f t="shared" si="154"/>
        <v>0</v>
      </c>
      <c r="F920" s="116" t="str">
        <f t="shared" si="155"/>
        <v/>
      </c>
      <c r="G920" s="114">
        <f t="shared" si="156"/>
        <v>0</v>
      </c>
      <c r="H920" s="117"/>
      <c r="I920" s="117"/>
      <c r="J920" s="117"/>
      <c r="K920" s="117"/>
      <c r="L920" s="117"/>
      <c r="M920" s="117"/>
      <c r="N920" s="117"/>
      <c r="O920" s="117"/>
      <c r="P920" s="117"/>
    </row>
    <row r="921" s="95" customFormat="1" ht="15.75" customHeight="1" spans="1:16">
      <c r="A921" s="112">
        <v>2140201</v>
      </c>
      <c r="B921" s="113" t="s">
        <v>58</v>
      </c>
      <c r="C921" s="118"/>
      <c r="D921" s="118"/>
      <c r="E921" s="115">
        <f t="shared" si="154"/>
        <v>0</v>
      </c>
      <c r="F921" s="116" t="str">
        <f t="shared" si="155"/>
        <v/>
      </c>
      <c r="G921" s="118"/>
      <c r="H921" s="117"/>
      <c r="I921" s="117"/>
      <c r="J921" s="117"/>
      <c r="K921" s="117"/>
      <c r="L921" s="117"/>
      <c r="M921" s="117"/>
      <c r="N921" s="117"/>
      <c r="O921" s="117"/>
      <c r="P921" s="117"/>
    </row>
    <row r="922" s="95" customFormat="1" ht="15.75" customHeight="1" spans="1:16">
      <c r="A922" s="112">
        <v>2140202</v>
      </c>
      <c r="B922" s="113" t="s">
        <v>59</v>
      </c>
      <c r="C922" s="119"/>
      <c r="D922" s="119"/>
      <c r="E922" s="115">
        <f t="shared" si="154"/>
        <v>0</v>
      </c>
      <c r="F922" s="116" t="str">
        <f t="shared" si="155"/>
        <v/>
      </c>
      <c r="G922" s="119"/>
      <c r="H922" s="117"/>
      <c r="I922" s="117"/>
      <c r="J922" s="117"/>
      <c r="K922" s="117"/>
      <c r="L922" s="117"/>
      <c r="M922" s="117"/>
      <c r="N922" s="117"/>
      <c r="O922" s="117"/>
      <c r="P922" s="117"/>
    </row>
    <row r="923" s="95" customFormat="1" ht="15.75" customHeight="1" spans="1:16">
      <c r="A923" s="112">
        <v>2140203</v>
      </c>
      <c r="B923" s="113" t="s">
        <v>60</v>
      </c>
      <c r="C923" s="119"/>
      <c r="D923" s="119"/>
      <c r="E923" s="115">
        <f t="shared" si="154"/>
        <v>0</v>
      </c>
      <c r="F923" s="116" t="str">
        <f t="shared" si="155"/>
        <v/>
      </c>
      <c r="G923" s="119"/>
      <c r="H923" s="117"/>
      <c r="I923" s="117"/>
      <c r="J923" s="117"/>
      <c r="K923" s="117"/>
      <c r="L923" s="117"/>
      <c r="M923" s="117"/>
      <c r="N923" s="117"/>
      <c r="O923" s="117"/>
      <c r="P923" s="117"/>
    </row>
    <row r="924" s="95" customFormat="1" ht="15.75" customHeight="1" spans="1:16">
      <c r="A924" s="112">
        <v>2140204</v>
      </c>
      <c r="B924" s="113" t="s">
        <v>752</v>
      </c>
      <c r="C924" s="119"/>
      <c r="D924" s="119"/>
      <c r="E924" s="115">
        <f t="shared" si="154"/>
        <v>0</v>
      </c>
      <c r="F924" s="116" t="str">
        <f t="shared" si="155"/>
        <v/>
      </c>
      <c r="G924" s="119"/>
      <c r="H924" s="117"/>
      <c r="I924" s="117"/>
      <c r="J924" s="117"/>
      <c r="K924" s="117"/>
      <c r="L924" s="117"/>
      <c r="M924" s="117"/>
      <c r="N924" s="117"/>
      <c r="O924" s="117"/>
      <c r="P924" s="117"/>
    </row>
    <row r="925" s="95" customFormat="1" ht="15.75" customHeight="1" spans="1:16">
      <c r="A925" s="112">
        <v>2140205</v>
      </c>
      <c r="B925" s="113" t="s">
        <v>753</v>
      </c>
      <c r="C925" s="119"/>
      <c r="D925" s="119"/>
      <c r="E925" s="115">
        <f t="shared" si="154"/>
        <v>0</v>
      </c>
      <c r="F925" s="116" t="str">
        <f t="shared" si="155"/>
        <v/>
      </c>
      <c r="G925" s="119"/>
      <c r="H925" s="117"/>
      <c r="I925" s="117"/>
      <c r="J925" s="117"/>
      <c r="K925" s="117"/>
      <c r="L925" s="117"/>
      <c r="M925" s="117"/>
      <c r="N925" s="117"/>
      <c r="O925" s="117"/>
      <c r="P925" s="117"/>
    </row>
    <row r="926" s="95" customFormat="1" ht="15.75" customHeight="1" spans="1:16">
      <c r="A926" s="112">
        <v>2140206</v>
      </c>
      <c r="B926" s="113" t="s">
        <v>754</v>
      </c>
      <c r="C926" s="119"/>
      <c r="D926" s="119"/>
      <c r="E926" s="115">
        <f t="shared" si="154"/>
        <v>0</v>
      </c>
      <c r="F926" s="116" t="str">
        <f t="shared" si="155"/>
        <v/>
      </c>
      <c r="G926" s="119"/>
      <c r="H926" s="117"/>
      <c r="I926" s="117"/>
      <c r="J926" s="117"/>
      <c r="K926" s="117"/>
      <c r="L926" s="117"/>
      <c r="M926" s="117"/>
      <c r="N926" s="117"/>
      <c r="O926" s="117"/>
      <c r="P926" s="117"/>
    </row>
    <row r="927" s="95" customFormat="1" ht="15.75" customHeight="1" spans="1:16">
      <c r="A927" s="112">
        <v>2140207</v>
      </c>
      <c r="B927" s="113" t="s">
        <v>755</v>
      </c>
      <c r="C927" s="119"/>
      <c r="D927" s="119"/>
      <c r="E927" s="115">
        <f t="shared" si="154"/>
        <v>0</v>
      </c>
      <c r="F927" s="116" t="str">
        <f t="shared" si="155"/>
        <v/>
      </c>
      <c r="G927" s="119"/>
      <c r="H927" s="117"/>
      <c r="I927" s="117"/>
      <c r="J927" s="117"/>
      <c r="K927" s="117"/>
      <c r="L927" s="117"/>
      <c r="M927" s="117"/>
      <c r="N927" s="117"/>
      <c r="O927" s="117"/>
      <c r="P927" s="117"/>
    </row>
    <row r="928" s="95" customFormat="1" ht="15.75" customHeight="1" spans="1:16">
      <c r="A928" s="112">
        <v>2140208</v>
      </c>
      <c r="B928" s="113" t="s">
        <v>756</v>
      </c>
      <c r="C928" s="119"/>
      <c r="D928" s="119"/>
      <c r="E928" s="115">
        <f t="shared" si="154"/>
        <v>0</v>
      </c>
      <c r="F928" s="116" t="str">
        <f t="shared" si="155"/>
        <v/>
      </c>
      <c r="G928" s="119"/>
      <c r="H928" s="117"/>
      <c r="I928" s="117"/>
      <c r="J928" s="117"/>
      <c r="K928" s="117"/>
      <c r="L928" s="117"/>
      <c r="M928" s="117"/>
      <c r="N928" s="117"/>
      <c r="O928" s="117"/>
      <c r="P928" s="117"/>
    </row>
    <row r="929" s="95" customFormat="1" ht="15.75" customHeight="1" spans="1:16">
      <c r="A929" s="112">
        <v>2140299</v>
      </c>
      <c r="B929" s="113" t="s">
        <v>757</v>
      </c>
      <c r="C929" s="119"/>
      <c r="D929" s="119"/>
      <c r="E929" s="115">
        <f t="shared" si="154"/>
        <v>0</v>
      </c>
      <c r="F929" s="116" t="str">
        <f t="shared" si="155"/>
        <v/>
      </c>
      <c r="G929" s="119"/>
      <c r="H929" s="117"/>
      <c r="I929" s="117"/>
      <c r="J929" s="117"/>
      <c r="K929" s="117"/>
      <c r="L929" s="117"/>
      <c r="M929" s="117"/>
      <c r="N929" s="117"/>
      <c r="O929" s="117"/>
      <c r="P929" s="117"/>
    </row>
    <row r="930" s="95" customFormat="1" ht="15.75" customHeight="1" spans="1:16">
      <c r="A930" s="112">
        <v>21403</v>
      </c>
      <c r="B930" s="113" t="s">
        <v>758</v>
      </c>
      <c r="C930" s="114">
        <f t="shared" ref="C930:G930" si="157">SUM(C931,C932,C933,C934,C935,C936,C937,C938,C939)</f>
        <v>0</v>
      </c>
      <c r="D930" s="114">
        <f t="shared" si="157"/>
        <v>0</v>
      </c>
      <c r="E930" s="115">
        <f t="shared" si="154"/>
        <v>0</v>
      </c>
      <c r="F930" s="116" t="str">
        <f t="shared" si="155"/>
        <v/>
      </c>
      <c r="G930" s="114">
        <f t="shared" si="157"/>
        <v>0</v>
      </c>
      <c r="H930" s="117"/>
      <c r="I930" s="117"/>
      <c r="J930" s="117"/>
      <c r="K930" s="117"/>
      <c r="L930" s="117"/>
      <c r="M930" s="117"/>
      <c r="N930" s="117"/>
      <c r="O930" s="117"/>
      <c r="P930" s="117"/>
    </row>
    <row r="931" s="95" customFormat="1" ht="15.75" customHeight="1" spans="1:16">
      <c r="A931" s="112">
        <v>2140301</v>
      </c>
      <c r="B931" s="113" t="s">
        <v>58</v>
      </c>
      <c r="C931" s="118"/>
      <c r="D931" s="118"/>
      <c r="E931" s="115">
        <f t="shared" si="154"/>
        <v>0</v>
      </c>
      <c r="F931" s="116" t="str">
        <f t="shared" si="155"/>
        <v/>
      </c>
      <c r="G931" s="118"/>
      <c r="H931" s="117"/>
      <c r="I931" s="117"/>
      <c r="J931" s="117"/>
      <c r="K931" s="117"/>
      <c r="L931" s="117"/>
      <c r="M931" s="117"/>
      <c r="N931" s="117"/>
      <c r="O931" s="117"/>
      <c r="P931" s="117"/>
    </row>
    <row r="932" s="95" customFormat="1" ht="15.75" customHeight="1" spans="1:16">
      <c r="A932" s="112">
        <v>2140302</v>
      </c>
      <c r="B932" s="113" t="s">
        <v>59</v>
      </c>
      <c r="C932" s="119"/>
      <c r="D932" s="119"/>
      <c r="E932" s="115">
        <f t="shared" si="154"/>
        <v>0</v>
      </c>
      <c r="F932" s="116" t="str">
        <f t="shared" si="155"/>
        <v/>
      </c>
      <c r="G932" s="119"/>
      <c r="H932" s="117"/>
      <c r="I932" s="117"/>
      <c r="J932" s="117"/>
      <c r="K932" s="117"/>
      <c r="L932" s="117"/>
      <c r="M932" s="117"/>
      <c r="N932" s="117"/>
      <c r="O932" s="117"/>
      <c r="P932" s="117"/>
    </row>
    <row r="933" s="95" customFormat="1" ht="15.75" customHeight="1" spans="1:16">
      <c r="A933" s="112">
        <v>2140303</v>
      </c>
      <c r="B933" s="113" t="s">
        <v>60</v>
      </c>
      <c r="C933" s="119"/>
      <c r="D933" s="119"/>
      <c r="E933" s="115">
        <f t="shared" si="154"/>
        <v>0</v>
      </c>
      <c r="F933" s="116" t="str">
        <f t="shared" si="155"/>
        <v/>
      </c>
      <c r="G933" s="119"/>
      <c r="H933" s="117"/>
      <c r="I933" s="117"/>
      <c r="J933" s="117"/>
      <c r="K933" s="117"/>
      <c r="L933" s="117"/>
      <c r="M933" s="117"/>
      <c r="N933" s="117"/>
      <c r="O933" s="117"/>
      <c r="P933" s="117"/>
    </row>
    <row r="934" s="95" customFormat="1" ht="15.75" customHeight="1" spans="1:16">
      <c r="A934" s="112">
        <v>2140304</v>
      </c>
      <c r="B934" s="113" t="s">
        <v>759</v>
      </c>
      <c r="C934" s="119"/>
      <c r="D934" s="119"/>
      <c r="E934" s="115">
        <f t="shared" si="154"/>
        <v>0</v>
      </c>
      <c r="F934" s="116" t="str">
        <f t="shared" si="155"/>
        <v/>
      </c>
      <c r="G934" s="119"/>
      <c r="H934" s="117"/>
      <c r="I934" s="117"/>
      <c r="J934" s="117"/>
      <c r="K934" s="117"/>
      <c r="L934" s="117"/>
      <c r="M934" s="117"/>
      <c r="N934" s="117"/>
      <c r="O934" s="117"/>
      <c r="P934" s="117"/>
    </row>
    <row r="935" s="95" customFormat="1" ht="15.75" customHeight="1" spans="1:16">
      <c r="A935" s="112">
        <v>2140305</v>
      </c>
      <c r="B935" s="113" t="s">
        <v>760</v>
      </c>
      <c r="C935" s="119"/>
      <c r="D935" s="119"/>
      <c r="E935" s="115">
        <f t="shared" si="154"/>
        <v>0</v>
      </c>
      <c r="F935" s="116" t="str">
        <f t="shared" si="155"/>
        <v/>
      </c>
      <c r="G935" s="119"/>
      <c r="H935" s="117"/>
      <c r="I935" s="117"/>
      <c r="J935" s="117"/>
      <c r="K935" s="117"/>
      <c r="L935" s="117"/>
      <c r="M935" s="117"/>
      <c r="N935" s="117"/>
      <c r="O935" s="117"/>
      <c r="P935" s="117"/>
    </row>
    <row r="936" s="95" customFormat="1" ht="15.75" customHeight="1" spans="1:16">
      <c r="A936" s="112">
        <v>2140306</v>
      </c>
      <c r="B936" s="113" t="s">
        <v>761</v>
      </c>
      <c r="C936" s="119"/>
      <c r="D936" s="119"/>
      <c r="E936" s="115">
        <f t="shared" si="154"/>
        <v>0</v>
      </c>
      <c r="F936" s="116" t="str">
        <f t="shared" si="155"/>
        <v/>
      </c>
      <c r="G936" s="119"/>
      <c r="H936" s="117"/>
      <c r="I936" s="117"/>
      <c r="J936" s="117"/>
      <c r="K936" s="117"/>
      <c r="L936" s="117"/>
      <c r="M936" s="117"/>
      <c r="N936" s="117"/>
      <c r="O936" s="117"/>
      <c r="P936" s="117"/>
    </row>
    <row r="937" s="95" customFormat="1" ht="15.75" customHeight="1" spans="1:16">
      <c r="A937" s="112">
        <v>2140307</v>
      </c>
      <c r="B937" s="113" t="s">
        <v>762</v>
      </c>
      <c r="C937" s="119"/>
      <c r="D937" s="119"/>
      <c r="E937" s="115">
        <f t="shared" si="154"/>
        <v>0</v>
      </c>
      <c r="F937" s="116" t="str">
        <f t="shared" si="155"/>
        <v/>
      </c>
      <c r="G937" s="119"/>
      <c r="H937" s="117"/>
      <c r="I937" s="117"/>
      <c r="J937" s="117"/>
      <c r="K937" s="117"/>
      <c r="L937" s="117"/>
      <c r="M937" s="117"/>
      <c r="N937" s="117"/>
      <c r="O937" s="117"/>
      <c r="P937" s="117"/>
    </row>
    <row r="938" s="95" customFormat="1" ht="15.75" customHeight="1" spans="1:16">
      <c r="A938" s="112">
        <v>2140308</v>
      </c>
      <c r="B938" s="113" t="s">
        <v>763</v>
      </c>
      <c r="C938" s="119"/>
      <c r="D938" s="119"/>
      <c r="E938" s="115">
        <f t="shared" si="154"/>
        <v>0</v>
      </c>
      <c r="F938" s="116" t="str">
        <f t="shared" si="155"/>
        <v/>
      </c>
      <c r="G938" s="119"/>
      <c r="H938" s="117"/>
      <c r="I938" s="117"/>
      <c r="J938" s="117"/>
      <c r="K938" s="117"/>
      <c r="L938" s="117"/>
      <c r="M938" s="117"/>
      <c r="N938" s="117"/>
      <c r="O938" s="117"/>
      <c r="P938" s="117"/>
    </row>
    <row r="939" s="95" customFormat="1" ht="15.75" customHeight="1" spans="1:16">
      <c r="A939" s="112">
        <v>2140399</v>
      </c>
      <c r="B939" s="113" t="s">
        <v>764</v>
      </c>
      <c r="C939" s="119"/>
      <c r="D939" s="119"/>
      <c r="E939" s="115">
        <f t="shared" si="154"/>
        <v>0</v>
      </c>
      <c r="F939" s="116" t="str">
        <f t="shared" si="155"/>
        <v/>
      </c>
      <c r="G939" s="119"/>
      <c r="H939" s="117"/>
      <c r="I939" s="117"/>
      <c r="J939" s="117"/>
      <c r="K939" s="117"/>
      <c r="L939" s="117"/>
      <c r="M939" s="117"/>
      <c r="N939" s="117"/>
      <c r="O939" s="117"/>
      <c r="P939" s="117"/>
    </row>
    <row r="940" s="95" customFormat="1" ht="15.75" customHeight="1" spans="1:16">
      <c r="A940" s="112">
        <v>21405</v>
      </c>
      <c r="B940" s="113" t="s">
        <v>765</v>
      </c>
      <c r="C940" s="114">
        <f t="shared" ref="C940:G940" si="158">SUM(C941,C942,C943,C944,C945,C946)</f>
        <v>0</v>
      </c>
      <c r="D940" s="114">
        <f t="shared" si="158"/>
        <v>0</v>
      </c>
      <c r="E940" s="115">
        <f t="shared" si="154"/>
        <v>0</v>
      </c>
      <c r="F940" s="116" t="str">
        <f t="shared" si="155"/>
        <v/>
      </c>
      <c r="G940" s="114">
        <f t="shared" si="158"/>
        <v>0</v>
      </c>
      <c r="H940" s="117"/>
      <c r="I940" s="117"/>
      <c r="J940" s="117"/>
      <c r="K940" s="117"/>
      <c r="L940" s="117"/>
      <c r="M940" s="117"/>
      <c r="N940" s="117"/>
      <c r="O940" s="117"/>
      <c r="P940" s="117"/>
    </row>
    <row r="941" s="95" customFormat="1" ht="15.75" customHeight="1" spans="1:16">
      <c r="A941" s="112">
        <v>2140501</v>
      </c>
      <c r="B941" s="113" t="s">
        <v>58</v>
      </c>
      <c r="C941" s="118"/>
      <c r="D941" s="118"/>
      <c r="E941" s="115">
        <f t="shared" si="154"/>
        <v>0</v>
      </c>
      <c r="F941" s="116" t="str">
        <f t="shared" si="155"/>
        <v/>
      </c>
      <c r="G941" s="118"/>
      <c r="H941" s="117"/>
      <c r="I941" s="117"/>
      <c r="J941" s="117"/>
      <c r="K941" s="117"/>
      <c r="L941" s="117"/>
      <c r="M941" s="117"/>
      <c r="N941" s="117"/>
      <c r="O941" s="117"/>
      <c r="P941" s="117"/>
    </row>
    <row r="942" s="95" customFormat="1" ht="15.75" customHeight="1" spans="1:16">
      <c r="A942" s="112">
        <v>2140502</v>
      </c>
      <c r="B942" s="113" t="s">
        <v>59</v>
      </c>
      <c r="C942" s="119"/>
      <c r="D942" s="119"/>
      <c r="E942" s="115">
        <f t="shared" si="154"/>
        <v>0</v>
      </c>
      <c r="F942" s="116" t="str">
        <f t="shared" si="155"/>
        <v/>
      </c>
      <c r="G942" s="119"/>
      <c r="H942" s="117"/>
      <c r="I942" s="117"/>
      <c r="J942" s="117"/>
      <c r="K942" s="117"/>
      <c r="L942" s="117"/>
      <c r="M942" s="117"/>
      <c r="N942" s="117"/>
      <c r="O942" s="117"/>
      <c r="P942" s="117"/>
    </row>
    <row r="943" s="95" customFormat="1" ht="15.75" customHeight="1" spans="1:16">
      <c r="A943" s="112">
        <v>2140503</v>
      </c>
      <c r="B943" s="113" t="s">
        <v>60</v>
      </c>
      <c r="C943" s="119"/>
      <c r="D943" s="119"/>
      <c r="E943" s="115">
        <f t="shared" si="154"/>
        <v>0</v>
      </c>
      <c r="F943" s="116" t="str">
        <f t="shared" si="155"/>
        <v/>
      </c>
      <c r="G943" s="119"/>
      <c r="H943" s="117"/>
      <c r="I943" s="117"/>
      <c r="J943" s="117"/>
      <c r="K943" s="117"/>
      <c r="L943" s="117"/>
      <c r="M943" s="117"/>
      <c r="N943" s="117"/>
      <c r="O943" s="117"/>
      <c r="P943" s="117"/>
    </row>
    <row r="944" s="95" customFormat="1" ht="15.75" customHeight="1" spans="1:16">
      <c r="A944" s="112">
        <v>2140504</v>
      </c>
      <c r="B944" s="113" t="s">
        <v>756</v>
      </c>
      <c r="C944" s="119"/>
      <c r="D944" s="119"/>
      <c r="E944" s="115">
        <f t="shared" si="154"/>
        <v>0</v>
      </c>
      <c r="F944" s="116" t="str">
        <f t="shared" si="155"/>
        <v/>
      </c>
      <c r="G944" s="119"/>
      <c r="H944" s="117"/>
      <c r="I944" s="117"/>
      <c r="J944" s="117"/>
      <c r="K944" s="117"/>
      <c r="L944" s="117"/>
      <c r="M944" s="117"/>
      <c r="N944" s="117"/>
      <c r="O944" s="117"/>
      <c r="P944" s="117"/>
    </row>
    <row r="945" s="95" customFormat="1" ht="15.75" customHeight="1" spans="1:16">
      <c r="A945" s="112">
        <v>2140505</v>
      </c>
      <c r="B945" s="113" t="s">
        <v>766</v>
      </c>
      <c r="C945" s="119"/>
      <c r="D945" s="119"/>
      <c r="E945" s="115">
        <f t="shared" si="154"/>
        <v>0</v>
      </c>
      <c r="F945" s="116" t="str">
        <f t="shared" si="155"/>
        <v/>
      </c>
      <c r="G945" s="119"/>
      <c r="H945" s="117"/>
      <c r="I945" s="117"/>
      <c r="J945" s="117"/>
      <c r="K945" s="117"/>
      <c r="L945" s="117"/>
      <c r="M945" s="117"/>
      <c r="N945" s="117"/>
      <c r="O945" s="117"/>
      <c r="P945" s="117"/>
    </row>
    <row r="946" s="95" customFormat="1" ht="15.75" customHeight="1" spans="1:16">
      <c r="A946" s="112">
        <v>2140599</v>
      </c>
      <c r="B946" s="113" t="s">
        <v>767</v>
      </c>
      <c r="C946" s="119"/>
      <c r="D946" s="119"/>
      <c r="E946" s="115">
        <f t="shared" si="154"/>
        <v>0</v>
      </c>
      <c r="F946" s="116" t="str">
        <f t="shared" si="155"/>
        <v/>
      </c>
      <c r="G946" s="119"/>
      <c r="H946" s="117"/>
      <c r="I946" s="117"/>
      <c r="J946" s="117"/>
      <c r="K946" s="117"/>
      <c r="L946" s="117"/>
      <c r="M946" s="117"/>
      <c r="N946" s="117"/>
      <c r="O946" s="117"/>
      <c r="P946" s="117"/>
    </row>
    <row r="947" s="95" customFormat="1" ht="15.75" customHeight="1" spans="1:16">
      <c r="A947" s="112">
        <v>21406</v>
      </c>
      <c r="B947" s="113" t="s">
        <v>768</v>
      </c>
      <c r="C947" s="114">
        <f t="shared" ref="C947:G947" si="159">SUM(C948,C949,C950,C951)</f>
        <v>0</v>
      </c>
      <c r="D947" s="114">
        <f t="shared" si="159"/>
        <v>0</v>
      </c>
      <c r="E947" s="115">
        <f t="shared" si="154"/>
        <v>0</v>
      </c>
      <c r="F947" s="116" t="str">
        <f t="shared" si="155"/>
        <v/>
      </c>
      <c r="G947" s="114">
        <f t="shared" si="159"/>
        <v>0</v>
      </c>
      <c r="H947" s="117"/>
      <c r="I947" s="117"/>
      <c r="J947" s="117"/>
      <c r="K947" s="117"/>
      <c r="L947" s="117"/>
      <c r="M947" s="117"/>
      <c r="N947" s="117"/>
      <c r="O947" s="117"/>
      <c r="P947" s="117"/>
    </row>
    <row r="948" s="95" customFormat="1" ht="15.75" customHeight="1" spans="1:16">
      <c r="A948" s="112">
        <v>2140601</v>
      </c>
      <c r="B948" s="113" t="s">
        <v>769</v>
      </c>
      <c r="C948" s="118"/>
      <c r="D948" s="118"/>
      <c r="E948" s="115">
        <f t="shared" si="154"/>
        <v>0</v>
      </c>
      <c r="F948" s="116" t="str">
        <f t="shared" si="155"/>
        <v/>
      </c>
      <c r="G948" s="118"/>
      <c r="H948" s="117"/>
      <c r="I948" s="117"/>
      <c r="J948" s="117"/>
      <c r="K948" s="117"/>
      <c r="L948" s="117"/>
      <c r="M948" s="117"/>
      <c r="N948" s="117"/>
      <c r="O948" s="117"/>
      <c r="P948" s="117"/>
    </row>
    <row r="949" s="95" customFormat="1" ht="15.75" customHeight="1" spans="1:16">
      <c r="A949" s="112">
        <v>2140602</v>
      </c>
      <c r="B949" s="113" t="s">
        <v>770</v>
      </c>
      <c r="C949" s="119"/>
      <c r="D949" s="119"/>
      <c r="E949" s="115">
        <f t="shared" si="154"/>
        <v>0</v>
      </c>
      <c r="F949" s="116" t="str">
        <f t="shared" si="155"/>
        <v/>
      </c>
      <c r="G949" s="119"/>
      <c r="H949" s="117"/>
      <c r="I949" s="117"/>
      <c r="J949" s="117"/>
      <c r="K949" s="117"/>
      <c r="L949" s="117"/>
      <c r="M949" s="117"/>
      <c r="N949" s="117"/>
      <c r="O949" s="117"/>
      <c r="P949" s="117"/>
    </row>
    <row r="950" s="95" customFormat="1" ht="15.75" customHeight="1" spans="1:16">
      <c r="A950" s="112">
        <v>2140603</v>
      </c>
      <c r="B950" s="113" t="s">
        <v>771</v>
      </c>
      <c r="C950" s="119"/>
      <c r="D950" s="119"/>
      <c r="E950" s="115">
        <f t="shared" si="154"/>
        <v>0</v>
      </c>
      <c r="F950" s="116" t="str">
        <f t="shared" si="155"/>
        <v/>
      </c>
      <c r="G950" s="119"/>
      <c r="H950" s="117"/>
      <c r="I950" s="117"/>
      <c r="J950" s="117"/>
      <c r="K950" s="117"/>
      <c r="L950" s="117"/>
      <c r="M950" s="117"/>
      <c r="N950" s="117"/>
      <c r="O950" s="117"/>
      <c r="P950" s="117"/>
    </row>
    <row r="951" s="95" customFormat="1" ht="15.75" customHeight="1" spans="1:16">
      <c r="A951" s="112">
        <v>2140699</v>
      </c>
      <c r="B951" s="113" t="s">
        <v>772</v>
      </c>
      <c r="C951" s="119"/>
      <c r="D951" s="119"/>
      <c r="E951" s="115">
        <f t="shared" si="154"/>
        <v>0</v>
      </c>
      <c r="F951" s="116" t="str">
        <f t="shared" si="155"/>
        <v/>
      </c>
      <c r="G951" s="119"/>
      <c r="H951" s="117"/>
      <c r="I951" s="117"/>
      <c r="J951" s="117"/>
      <c r="K951" s="117"/>
      <c r="L951" s="117"/>
      <c r="M951" s="117"/>
      <c r="N951" s="117"/>
      <c r="O951" s="117"/>
      <c r="P951" s="117"/>
    </row>
    <row r="952" s="95" customFormat="1" ht="15.75" customHeight="1" spans="1:16">
      <c r="A952" s="112">
        <v>21499</v>
      </c>
      <c r="B952" s="113" t="s">
        <v>773</v>
      </c>
      <c r="C952" s="114">
        <f t="shared" ref="C952:G952" si="160">SUM(C953,C954)</f>
        <v>0</v>
      </c>
      <c r="D952" s="114">
        <f t="shared" si="160"/>
        <v>0</v>
      </c>
      <c r="E952" s="115">
        <f t="shared" si="154"/>
        <v>0</v>
      </c>
      <c r="F952" s="116" t="str">
        <f t="shared" si="155"/>
        <v/>
      </c>
      <c r="G952" s="114">
        <f t="shared" si="160"/>
        <v>0</v>
      </c>
      <c r="H952" s="117"/>
      <c r="I952" s="117"/>
      <c r="J952" s="117"/>
      <c r="K952" s="117"/>
      <c r="L952" s="117"/>
      <c r="M952" s="117"/>
      <c r="N952" s="117"/>
      <c r="O952" s="117"/>
      <c r="P952" s="117"/>
    </row>
    <row r="953" s="95" customFormat="1" ht="15.75" customHeight="1" spans="1:16">
      <c r="A953" s="112">
        <v>2149901</v>
      </c>
      <c r="B953" s="113" t="s">
        <v>774</v>
      </c>
      <c r="C953" s="118"/>
      <c r="D953" s="118"/>
      <c r="E953" s="115">
        <f t="shared" si="154"/>
        <v>0</v>
      </c>
      <c r="F953" s="116" t="str">
        <f t="shared" si="155"/>
        <v/>
      </c>
      <c r="G953" s="118"/>
      <c r="H953" s="117"/>
      <c r="I953" s="117"/>
      <c r="J953" s="117"/>
      <c r="K953" s="117"/>
      <c r="L953" s="117"/>
      <c r="M953" s="117"/>
      <c r="N953" s="117"/>
      <c r="O953" s="117"/>
      <c r="P953" s="117"/>
    </row>
    <row r="954" s="95" customFormat="1" ht="15.75" customHeight="1" spans="1:16">
      <c r="A954" s="112">
        <v>2149999</v>
      </c>
      <c r="B954" s="113" t="s">
        <v>775</v>
      </c>
      <c r="C954" s="118"/>
      <c r="D954" s="118"/>
      <c r="E954" s="115">
        <f t="shared" si="154"/>
        <v>0</v>
      </c>
      <c r="F954" s="116" t="str">
        <f t="shared" si="155"/>
        <v/>
      </c>
      <c r="G954" s="118"/>
      <c r="H954" s="117"/>
      <c r="I954" s="117"/>
      <c r="J954" s="117"/>
      <c r="K954" s="117"/>
      <c r="L954" s="117"/>
      <c r="M954" s="117"/>
      <c r="N954" s="117"/>
      <c r="O954" s="117"/>
      <c r="P954" s="117"/>
    </row>
    <row r="955" s="95" customFormat="1" ht="15.75" customHeight="1" spans="1:16">
      <c r="A955" s="112">
        <v>215</v>
      </c>
      <c r="B955" s="113" t="s">
        <v>776</v>
      </c>
      <c r="C955" s="114">
        <f t="shared" ref="C955:G955" si="161">SUM(C956,C966,C982,C987,C998,C1005,C1013)</f>
        <v>311</v>
      </c>
      <c r="D955" s="114">
        <f t="shared" si="161"/>
        <v>326</v>
      </c>
      <c r="E955" s="115">
        <f t="shared" si="154"/>
        <v>15</v>
      </c>
      <c r="F955" s="116">
        <f t="shared" si="155"/>
        <v>0.0482315112540193</v>
      </c>
      <c r="G955" s="114">
        <f t="shared" si="161"/>
        <v>326</v>
      </c>
      <c r="H955" s="117"/>
      <c r="I955" s="117"/>
      <c r="J955" s="117"/>
      <c r="K955" s="117"/>
      <c r="L955" s="117"/>
      <c r="M955" s="117"/>
      <c r="N955" s="117"/>
      <c r="O955" s="117"/>
      <c r="P955" s="117"/>
    </row>
    <row r="956" s="95" customFormat="1" ht="15.75" customHeight="1" spans="1:16">
      <c r="A956" s="112">
        <v>21501</v>
      </c>
      <c r="B956" s="113" t="s">
        <v>777</v>
      </c>
      <c r="C956" s="114">
        <f t="shared" ref="C956:G956" si="162">SUM(C957,C958,C959,C960,C961,C962,C963,C964,C965)</f>
        <v>0</v>
      </c>
      <c r="D956" s="114">
        <f t="shared" si="162"/>
        <v>0</v>
      </c>
      <c r="E956" s="115">
        <f t="shared" si="154"/>
        <v>0</v>
      </c>
      <c r="F956" s="116" t="str">
        <f t="shared" si="155"/>
        <v/>
      </c>
      <c r="G956" s="114">
        <f t="shared" si="162"/>
        <v>0</v>
      </c>
      <c r="H956" s="117"/>
      <c r="I956" s="117"/>
      <c r="J956" s="117"/>
      <c r="K956" s="117"/>
      <c r="L956" s="117"/>
      <c r="M956" s="117"/>
      <c r="N956" s="117"/>
      <c r="O956" s="117"/>
      <c r="P956" s="117"/>
    </row>
    <row r="957" s="95" customFormat="1" ht="15.75" customHeight="1" spans="1:16">
      <c r="A957" s="112">
        <v>2150101</v>
      </c>
      <c r="B957" s="113" t="s">
        <v>58</v>
      </c>
      <c r="C957" s="118"/>
      <c r="D957" s="118"/>
      <c r="E957" s="115">
        <f t="shared" si="154"/>
        <v>0</v>
      </c>
      <c r="F957" s="116" t="str">
        <f t="shared" si="155"/>
        <v/>
      </c>
      <c r="G957" s="118"/>
      <c r="H957" s="117"/>
      <c r="I957" s="117"/>
      <c r="J957" s="117"/>
      <c r="K957" s="117"/>
      <c r="L957" s="117"/>
      <c r="M957" s="117"/>
      <c r="N957" s="117"/>
      <c r="O957" s="117"/>
      <c r="P957" s="117"/>
    </row>
    <row r="958" s="95" customFormat="1" ht="15.75" customHeight="1" spans="1:16">
      <c r="A958" s="112">
        <v>2150102</v>
      </c>
      <c r="B958" s="113" t="s">
        <v>59</v>
      </c>
      <c r="C958" s="119"/>
      <c r="D958" s="119"/>
      <c r="E958" s="115">
        <f t="shared" si="154"/>
        <v>0</v>
      </c>
      <c r="F958" s="116" t="str">
        <f t="shared" si="155"/>
        <v/>
      </c>
      <c r="G958" s="119"/>
      <c r="H958" s="117"/>
      <c r="I958" s="117"/>
      <c r="J958" s="117"/>
      <c r="K958" s="117"/>
      <c r="L958" s="117"/>
      <c r="M958" s="117"/>
      <c r="N958" s="117"/>
      <c r="O958" s="117"/>
      <c r="P958" s="117"/>
    </row>
    <row r="959" s="95" customFormat="1" ht="15.75" customHeight="1" spans="1:16">
      <c r="A959" s="112">
        <v>2150103</v>
      </c>
      <c r="B959" s="113" t="s">
        <v>60</v>
      </c>
      <c r="C959" s="119"/>
      <c r="D959" s="119"/>
      <c r="E959" s="115">
        <f t="shared" si="154"/>
        <v>0</v>
      </c>
      <c r="F959" s="116" t="str">
        <f t="shared" si="155"/>
        <v/>
      </c>
      <c r="G959" s="119"/>
      <c r="H959" s="117"/>
      <c r="I959" s="117"/>
      <c r="J959" s="117"/>
      <c r="K959" s="117"/>
      <c r="L959" s="117"/>
      <c r="M959" s="117"/>
      <c r="N959" s="117"/>
      <c r="O959" s="117"/>
      <c r="P959" s="117"/>
    </row>
    <row r="960" s="95" customFormat="1" ht="15.75" customHeight="1" spans="1:16">
      <c r="A960" s="112">
        <v>2150104</v>
      </c>
      <c r="B960" s="113" t="s">
        <v>778</v>
      </c>
      <c r="C960" s="119"/>
      <c r="D960" s="119"/>
      <c r="E960" s="115">
        <f t="shared" si="154"/>
        <v>0</v>
      </c>
      <c r="F960" s="116" t="str">
        <f t="shared" si="155"/>
        <v/>
      </c>
      <c r="G960" s="119"/>
      <c r="H960" s="117"/>
      <c r="I960" s="117"/>
      <c r="J960" s="117"/>
      <c r="K960" s="117"/>
      <c r="L960" s="117"/>
      <c r="M960" s="117"/>
      <c r="N960" s="117"/>
      <c r="O960" s="117"/>
      <c r="P960" s="117"/>
    </row>
    <row r="961" s="95" customFormat="1" ht="15.75" customHeight="1" spans="1:16">
      <c r="A961" s="112">
        <v>2150105</v>
      </c>
      <c r="B961" s="113" t="s">
        <v>779</v>
      </c>
      <c r="C961" s="119"/>
      <c r="D961" s="119"/>
      <c r="E961" s="115">
        <f t="shared" si="154"/>
        <v>0</v>
      </c>
      <c r="F961" s="116" t="str">
        <f t="shared" si="155"/>
        <v/>
      </c>
      <c r="G961" s="119"/>
      <c r="H961" s="117"/>
      <c r="I961" s="117"/>
      <c r="J961" s="117"/>
      <c r="K961" s="117"/>
      <c r="L961" s="117"/>
      <c r="M961" s="117"/>
      <c r="N961" s="117"/>
      <c r="O961" s="117"/>
      <c r="P961" s="117"/>
    </row>
    <row r="962" s="95" customFormat="1" ht="15.75" customHeight="1" spans="1:16">
      <c r="A962" s="112">
        <v>2150106</v>
      </c>
      <c r="B962" s="113" t="s">
        <v>780</v>
      </c>
      <c r="C962" s="119"/>
      <c r="D962" s="119"/>
      <c r="E962" s="115">
        <f t="shared" si="154"/>
        <v>0</v>
      </c>
      <c r="F962" s="116" t="str">
        <f t="shared" si="155"/>
        <v/>
      </c>
      <c r="G962" s="119"/>
      <c r="H962" s="117"/>
      <c r="I962" s="117"/>
      <c r="J962" s="117"/>
      <c r="K962" s="117"/>
      <c r="L962" s="117"/>
      <c r="M962" s="117"/>
      <c r="N962" s="117"/>
      <c r="O962" s="117"/>
      <c r="P962" s="117"/>
    </row>
    <row r="963" s="95" customFormat="1" ht="15.75" customHeight="1" spans="1:16">
      <c r="A963" s="112">
        <v>2150107</v>
      </c>
      <c r="B963" s="113" t="s">
        <v>781</v>
      </c>
      <c r="C963" s="119"/>
      <c r="D963" s="119"/>
      <c r="E963" s="115">
        <f t="shared" si="154"/>
        <v>0</v>
      </c>
      <c r="F963" s="116" t="str">
        <f t="shared" si="155"/>
        <v/>
      </c>
      <c r="G963" s="119"/>
      <c r="H963" s="117"/>
      <c r="I963" s="117"/>
      <c r="J963" s="117"/>
      <c r="K963" s="117"/>
      <c r="L963" s="117"/>
      <c r="M963" s="117"/>
      <c r="N963" s="117"/>
      <c r="O963" s="117"/>
      <c r="P963" s="117"/>
    </row>
    <row r="964" s="95" customFormat="1" ht="15.75" customHeight="1" spans="1:16">
      <c r="A964" s="112">
        <v>2150108</v>
      </c>
      <c r="B964" s="113" t="s">
        <v>782</v>
      </c>
      <c r="C964" s="119"/>
      <c r="D964" s="119"/>
      <c r="E964" s="115">
        <f t="shared" si="154"/>
        <v>0</v>
      </c>
      <c r="F964" s="116" t="str">
        <f t="shared" si="155"/>
        <v/>
      </c>
      <c r="G964" s="119"/>
      <c r="H964" s="117"/>
      <c r="I964" s="117"/>
      <c r="J964" s="117"/>
      <c r="K964" s="117"/>
      <c r="L964" s="117"/>
      <c r="M964" s="117"/>
      <c r="N964" s="117"/>
      <c r="O964" s="117"/>
      <c r="P964" s="117"/>
    </row>
    <row r="965" s="95" customFormat="1" ht="15.75" customHeight="1" spans="1:16">
      <c r="A965" s="112">
        <v>2150199</v>
      </c>
      <c r="B965" s="113" t="s">
        <v>783</v>
      </c>
      <c r="C965" s="119"/>
      <c r="D965" s="119"/>
      <c r="E965" s="115">
        <f t="shared" ref="E965:E1028" si="163">D965-C965</f>
        <v>0</v>
      </c>
      <c r="F965" s="116" t="str">
        <f t="shared" ref="F965:F1028" si="164">IFERROR(E965/C965,"")</f>
        <v/>
      </c>
      <c r="G965" s="119"/>
      <c r="H965" s="117"/>
      <c r="I965" s="117"/>
      <c r="J965" s="117"/>
      <c r="K965" s="117"/>
      <c r="L965" s="117"/>
      <c r="M965" s="117"/>
      <c r="N965" s="117"/>
      <c r="O965" s="117"/>
      <c r="P965" s="117"/>
    </row>
    <row r="966" s="95" customFormat="1" ht="15.75" customHeight="1" spans="1:16">
      <c r="A966" s="112">
        <v>21502</v>
      </c>
      <c r="B966" s="113" t="s">
        <v>784</v>
      </c>
      <c r="C966" s="114">
        <f t="shared" ref="C966:G966" si="165">SUM(C967,C968,C969,C970,C971,C972,C973,C974,C975,C976,C977,C978,C979,C980,C981)</f>
        <v>0</v>
      </c>
      <c r="D966" s="114">
        <f t="shared" si="165"/>
        <v>2</v>
      </c>
      <c r="E966" s="115">
        <f t="shared" si="163"/>
        <v>2</v>
      </c>
      <c r="F966" s="116" t="str">
        <f t="shared" si="164"/>
        <v/>
      </c>
      <c r="G966" s="114">
        <f t="shared" si="165"/>
        <v>2</v>
      </c>
      <c r="H966" s="117"/>
      <c r="I966" s="117"/>
      <c r="J966" s="117"/>
      <c r="K966" s="117"/>
      <c r="L966" s="117"/>
      <c r="M966" s="117"/>
      <c r="N966" s="117"/>
      <c r="O966" s="117"/>
      <c r="P966" s="117"/>
    </row>
    <row r="967" s="95" customFormat="1" ht="15.75" customHeight="1" spans="1:16">
      <c r="A967" s="112" t="s">
        <v>785</v>
      </c>
      <c r="B967" s="113" t="s">
        <v>58</v>
      </c>
      <c r="C967" s="118"/>
      <c r="D967" s="118"/>
      <c r="E967" s="115">
        <f t="shared" si="163"/>
        <v>0</v>
      </c>
      <c r="F967" s="116" t="str">
        <f t="shared" si="164"/>
        <v/>
      </c>
      <c r="G967" s="118"/>
      <c r="H967" s="117"/>
      <c r="I967" s="117"/>
      <c r="J967" s="117"/>
      <c r="K967" s="117"/>
      <c r="L967" s="117"/>
      <c r="M967" s="117"/>
      <c r="N967" s="117"/>
      <c r="O967" s="117"/>
      <c r="P967" s="117"/>
    </row>
    <row r="968" s="95" customFormat="1" ht="15.75" customHeight="1" spans="1:16">
      <c r="A968" s="112" t="s">
        <v>786</v>
      </c>
      <c r="B968" s="113" t="s">
        <v>59</v>
      </c>
      <c r="C968" s="119"/>
      <c r="D968" s="119">
        <v>2</v>
      </c>
      <c r="E968" s="115">
        <f t="shared" si="163"/>
        <v>2</v>
      </c>
      <c r="F968" s="116" t="str">
        <f t="shared" si="164"/>
        <v/>
      </c>
      <c r="G968" s="119">
        <v>2</v>
      </c>
      <c r="H968" s="117"/>
      <c r="I968" s="117"/>
      <c r="J968" s="117"/>
      <c r="K968" s="117"/>
      <c r="L968" s="117"/>
      <c r="M968" s="117"/>
      <c r="N968" s="117"/>
      <c r="O968" s="117"/>
      <c r="P968" s="117"/>
    </row>
    <row r="969" s="95" customFormat="1" ht="15.75" customHeight="1" spans="1:16">
      <c r="A969" s="112" t="s">
        <v>787</v>
      </c>
      <c r="B969" s="113" t="s">
        <v>60</v>
      </c>
      <c r="C969" s="119"/>
      <c r="D969" s="119"/>
      <c r="E969" s="115">
        <f t="shared" si="163"/>
        <v>0</v>
      </c>
      <c r="F969" s="116" t="str">
        <f t="shared" si="164"/>
        <v/>
      </c>
      <c r="G969" s="119"/>
      <c r="H969" s="117"/>
      <c r="I969" s="117"/>
      <c r="J969" s="117"/>
      <c r="K969" s="117"/>
      <c r="L969" s="117"/>
      <c r="M969" s="117"/>
      <c r="N969" s="117"/>
      <c r="O969" s="117"/>
      <c r="P969" s="117"/>
    </row>
    <row r="970" s="95" customFormat="1" ht="15.75" customHeight="1" spans="1:16">
      <c r="A970" s="112" t="s">
        <v>788</v>
      </c>
      <c r="B970" s="113" t="s">
        <v>789</v>
      </c>
      <c r="C970" s="119"/>
      <c r="D970" s="119"/>
      <c r="E970" s="115">
        <f t="shared" si="163"/>
        <v>0</v>
      </c>
      <c r="F970" s="116" t="str">
        <f t="shared" si="164"/>
        <v/>
      </c>
      <c r="G970" s="119"/>
      <c r="H970" s="117"/>
      <c r="I970" s="117"/>
      <c r="J970" s="117"/>
      <c r="K970" s="117"/>
      <c r="L970" s="117"/>
      <c r="M970" s="117"/>
      <c r="N970" s="117"/>
      <c r="O970" s="117"/>
      <c r="P970" s="117"/>
    </row>
    <row r="971" s="95" customFormat="1" ht="15.75" customHeight="1" spans="1:16">
      <c r="A971" s="112" t="s">
        <v>790</v>
      </c>
      <c r="B971" s="113" t="s">
        <v>791</v>
      </c>
      <c r="C971" s="119"/>
      <c r="D971" s="119"/>
      <c r="E971" s="115">
        <f t="shared" si="163"/>
        <v>0</v>
      </c>
      <c r="F971" s="116" t="str">
        <f t="shared" si="164"/>
        <v/>
      </c>
      <c r="G971" s="119"/>
      <c r="H971" s="117"/>
      <c r="I971" s="117"/>
      <c r="J971" s="117"/>
      <c r="K971" s="117"/>
      <c r="L971" s="117"/>
      <c r="M971" s="117"/>
      <c r="N971" s="117"/>
      <c r="O971" s="117"/>
      <c r="P971" s="117"/>
    </row>
    <row r="972" s="95" customFormat="1" ht="15.75" customHeight="1" spans="1:16">
      <c r="A972" s="112" t="s">
        <v>792</v>
      </c>
      <c r="B972" s="113" t="s">
        <v>793</v>
      </c>
      <c r="C972" s="119"/>
      <c r="D972" s="119"/>
      <c r="E972" s="115">
        <f t="shared" si="163"/>
        <v>0</v>
      </c>
      <c r="F972" s="116" t="str">
        <f t="shared" si="164"/>
        <v/>
      </c>
      <c r="G972" s="119"/>
      <c r="H972" s="117"/>
      <c r="I972" s="117"/>
      <c r="J972" s="117"/>
      <c r="K972" s="117"/>
      <c r="L972" s="117"/>
      <c r="M972" s="117"/>
      <c r="N972" s="117"/>
      <c r="O972" s="117"/>
      <c r="P972" s="117"/>
    </row>
    <row r="973" s="95" customFormat="1" ht="15.75" customHeight="1" spans="1:16">
      <c r="A973" s="112" t="s">
        <v>794</v>
      </c>
      <c r="B973" s="113" t="s">
        <v>795</v>
      </c>
      <c r="C973" s="119"/>
      <c r="D973" s="119"/>
      <c r="E973" s="115">
        <f t="shared" si="163"/>
        <v>0</v>
      </c>
      <c r="F973" s="116" t="str">
        <f t="shared" si="164"/>
        <v/>
      </c>
      <c r="G973" s="119"/>
      <c r="H973" s="117"/>
      <c r="I973" s="117"/>
      <c r="J973" s="117"/>
      <c r="K973" s="117"/>
      <c r="L973" s="117"/>
      <c r="M973" s="117"/>
      <c r="N973" s="117"/>
      <c r="O973" s="117"/>
      <c r="P973" s="117"/>
    </row>
    <row r="974" s="95" customFormat="1" ht="15.75" customHeight="1" spans="1:16">
      <c r="A974" s="112" t="s">
        <v>796</v>
      </c>
      <c r="B974" s="113" t="s">
        <v>797</v>
      </c>
      <c r="C974" s="119"/>
      <c r="D974" s="119"/>
      <c r="E974" s="115">
        <f t="shared" si="163"/>
        <v>0</v>
      </c>
      <c r="F974" s="116" t="str">
        <f t="shared" si="164"/>
        <v/>
      </c>
      <c r="G974" s="119"/>
      <c r="H974" s="117"/>
      <c r="I974" s="117"/>
      <c r="J974" s="117"/>
      <c r="K974" s="117"/>
      <c r="L974" s="117"/>
      <c r="M974" s="117"/>
      <c r="N974" s="117"/>
      <c r="O974" s="117"/>
      <c r="P974" s="117"/>
    </row>
    <row r="975" s="95" customFormat="1" ht="15.75" customHeight="1" spans="1:16">
      <c r="A975" s="112" t="s">
        <v>798</v>
      </c>
      <c r="B975" s="113" t="s">
        <v>799</v>
      </c>
      <c r="C975" s="119"/>
      <c r="D975" s="119"/>
      <c r="E975" s="115">
        <f t="shared" si="163"/>
        <v>0</v>
      </c>
      <c r="F975" s="116" t="str">
        <f t="shared" si="164"/>
        <v/>
      </c>
      <c r="G975" s="119"/>
      <c r="H975" s="117"/>
      <c r="I975" s="117"/>
      <c r="J975" s="117"/>
      <c r="K975" s="117"/>
      <c r="L975" s="117"/>
      <c r="M975" s="117"/>
      <c r="N975" s="117"/>
      <c r="O975" s="117"/>
      <c r="P975" s="117"/>
    </row>
    <row r="976" s="95" customFormat="1" ht="15.75" customHeight="1" spans="1:16">
      <c r="A976" s="112" t="s">
        <v>800</v>
      </c>
      <c r="B976" s="113" t="s">
        <v>801</v>
      </c>
      <c r="C976" s="119"/>
      <c r="D976" s="119"/>
      <c r="E976" s="115">
        <f t="shared" si="163"/>
        <v>0</v>
      </c>
      <c r="F976" s="116" t="str">
        <f t="shared" si="164"/>
        <v/>
      </c>
      <c r="G976" s="119"/>
      <c r="H976" s="117"/>
      <c r="I976" s="117"/>
      <c r="J976" s="117"/>
      <c r="K976" s="117"/>
      <c r="L976" s="117"/>
      <c r="M976" s="117"/>
      <c r="N976" s="117"/>
      <c r="O976" s="117"/>
      <c r="P976" s="117"/>
    </row>
    <row r="977" s="95" customFormat="1" ht="15.75" customHeight="1" spans="1:16">
      <c r="A977" s="112" t="s">
        <v>802</v>
      </c>
      <c r="B977" s="113" t="s">
        <v>803</v>
      </c>
      <c r="C977" s="119"/>
      <c r="D977" s="119"/>
      <c r="E977" s="115">
        <f t="shared" si="163"/>
        <v>0</v>
      </c>
      <c r="F977" s="116" t="str">
        <f t="shared" si="164"/>
        <v/>
      </c>
      <c r="G977" s="119"/>
      <c r="H977" s="117"/>
      <c r="I977" s="117"/>
      <c r="J977" s="117"/>
      <c r="K977" s="117"/>
      <c r="L977" s="117"/>
      <c r="M977" s="117"/>
      <c r="N977" s="117"/>
      <c r="O977" s="117"/>
      <c r="P977" s="117"/>
    </row>
    <row r="978" s="95" customFormat="1" ht="15.75" customHeight="1" spans="1:16">
      <c r="A978" s="112" t="s">
        <v>804</v>
      </c>
      <c r="B978" s="113" t="s">
        <v>805</v>
      </c>
      <c r="C978" s="119"/>
      <c r="D978" s="119"/>
      <c r="E978" s="115">
        <f t="shared" si="163"/>
        <v>0</v>
      </c>
      <c r="F978" s="116" t="str">
        <f t="shared" si="164"/>
        <v/>
      </c>
      <c r="G978" s="119"/>
      <c r="H978" s="117"/>
      <c r="I978" s="117"/>
      <c r="J978" s="117"/>
      <c r="K978" s="117"/>
      <c r="L978" s="117"/>
      <c r="M978" s="117"/>
      <c r="N978" s="117"/>
      <c r="O978" s="117"/>
      <c r="P978" s="117"/>
    </row>
    <row r="979" s="95" customFormat="1" ht="15.75" customHeight="1" spans="1:16">
      <c r="A979" s="112" t="s">
        <v>806</v>
      </c>
      <c r="B979" s="113" t="s">
        <v>807</v>
      </c>
      <c r="C979" s="119"/>
      <c r="D979" s="119"/>
      <c r="E979" s="115">
        <f t="shared" si="163"/>
        <v>0</v>
      </c>
      <c r="F979" s="116" t="str">
        <f t="shared" si="164"/>
        <v/>
      </c>
      <c r="G979" s="119"/>
      <c r="H979" s="117"/>
      <c r="I979" s="117"/>
      <c r="J979" s="117"/>
      <c r="K979" s="117"/>
      <c r="L979" s="117"/>
      <c r="M979" s="117"/>
      <c r="N979" s="117"/>
      <c r="O979" s="117"/>
      <c r="P979" s="117"/>
    </row>
    <row r="980" s="95" customFormat="1" ht="15.75" customHeight="1" spans="1:16">
      <c r="A980" s="112" t="s">
        <v>808</v>
      </c>
      <c r="B980" s="113" t="s">
        <v>809</v>
      </c>
      <c r="C980" s="119"/>
      <c r="D980" s="119"/>
      <c r="E980" s="115">
        <f t="shared" si="163"/>
        <v>0</v>
      </c>
      <c r="F980" s="116" t="str">
        <f t="shared" si="164"/>
        <v/>
      </c>
      <c r="G980" s="119"/>
      <c r="H980" s="117"/>
      <c r="I980" s="117"/>
      <c r="J980" s="117"/>
      <c r="K980" s="117"/>
      <c r="L980" s="117"/>
      <c r="M980" s="117"/>
      <c r="N980" s="117"/>
      <c r="O980" s="117"/>
      <c r="P980" s="117"/>
    </row>
    <row r="981" s="95" customFormat="1" ht="15.75" customHeight="1" spans="1:16">
      <c r="A981" s="112" t="s">
        <v>810</v>
      </c>
      <c r="B981" s="113" t="s">
        <v>811</v>
      </c>
      <c r="C981" s="119"/>
      <c r="D981" s="119"/>
      <c r="E981" s="115">
        <f t="shared" si="163"/>
        <v>0</v>
      </c>
      <c r="F981" s="116" t="str">
        <f t="shared" si="164"/>
        <v/>
      </c>
      <c r="G981" s="119"/>
      <c r="H981" s="117"/>
      <c r="I981" s="117"/>
      <c r="J981" s="117"/>
      <c r="K981" s="117"/>
      <c r="L981" s="117"/>
      <c r="M981" s="117"/>
      <c r="N981" s="117"/>
      <c r="O981" s="117"/>
      <c r="P981" s="117"/>
    </row>
    <row r="982" s="95" customFormat="1" ht="15.75" customHeight="1" spans="1:16">
      <c r="A982" s="112">
        <v>21503</v>
      </c>
      <c r="B982" s="113" t="s">
        <v>812</v>
      </c>
      <c r="C982" s="114">
        <f t="shared" ref="C982:G982" si="166">SUM(C983,C984,C985,C986)</f>
        <v>0</v>
      </c>
      <c r="D982" s="114">
        <f t="shared" si="166"/>
        <v>0</v>
      </c>
      <c r="E982" s="115">
        <f t="shared" si="163"/>
        <v>0</v>
      </c>
      <c r="F982" s="116" t="str">
        <f t="shared" si="164"/>
        <v/>
      </c>
      <c r="G982" s="114">
        <f t="shared" si="166"/>
        <v>0</v>
      </c>
      <c r="H982" s="117"/>
      <c r="I982" s="117"/>
      <c r="J982" s="117"/>
      <c r="K982" s="117"/>
      <c r="L982" s="117"/>
      <c r="M982" s="117"/>
      <c r="N982" s="117"/>
      <c r="O982" s="117"/>
      <c r="P982" s="117"/>
    </row>
    <row r="983" s="95" customFormat="1" ht="15.75" customHeight="1" spans="1:16">
      <c r="A983" s="112">
        <v>2150301</v>
      </c>
      <c r="B983" s="113" t="s">
        <v>58</v>
      </c>
      <c r="C983" s="118"/>
      <c r="D983" s="118"/>
      <c r="E983" s="115">
        <f t="shared" si="163"/>
        <v>0</v>
      </c>
      <c r="F983" s="116" t="str">
        <f t="shared" si="164"/>
        <v/>
      </c>
      <c r="G983" s="118"/>
      <c r="H983" s="117"/>
      <c r="I983" s="117"/>
      <c r="J983" s="117"/>
      <c r="K983" s="117"/>
      <c r="L983" s="117"/>
      <c r="M983" s="117"/>
      <c r="N983" s="117"/>
      <c r="O983" s="117"/>
      <c r="P983" s="117"/>
    </row>
    <row r="984" s="95" customFormat="1" ht="15.75" customHeight="1" spans="1:16">
      <c r="A984" s="112">
        <v>2150302</v>
      </c>
      <c r="B984" s="113" t="s">
        <v>59</v>
      </c>
      <c r="C984" s="118"/>
      <c r="D984" s="118"/>
      <c r="E984" s="115">
        <f t="shared" si="163"/>
        <v>0</v>
      </c>
      <c r="F984" s="116" t="str">
        <f t="shared" si="164"/>
        <v/>
      </c>
      <c r="G984" s="118"/>
      <c r="H984" s="117"/>
      <c r="I984" s="117"/>
      <c r="J984" s="117"/>
      <c r="K984" s="117"/>
      <c r="L984" s="117"/>
      <c r="M984" s="117"/>
      <c r="N984" s="117"/>
      <c r="O984" s="117"/>
      <c r="P984" s="117"/>
    </row>
    <row r="985" s="95" customFormat="1" ht="15.75" customHeight="1" spans="1:16">
      <c r="A985" s="112">
        <v>2150303</v>
      </c>
      <c r="B985" s="113" t="s">
        <v>60</v>
      </c>
      <c r="C985" s="118"/>
      <c r="D985" s="118"/>
      <c r="E985" s="115">
        <f t="shared" si="163"/>
        <v>0</v>
      </c>
      <c r="F985" s="116" t="str">
        <f t="shared" si="164"/>
        <v/>
      </c>
      <c r="G985" s="118"/>
      <c r="H985" s="117"/>
      <c r="I985" s="117"/>
      <c r="J985" s="117"/>
      <c r="K985" s="117"/>
      <c r="L985" s="117"/>
      <c r="M985" s="117"/>
      <c r="N985" s="117"/>
      <c r="O985" s="117"/>
      <c r="P985" s="117"/>
    </row>
    <row r="986" s="95" customFormat="1" ht="15.75" customHeight="1" spans="1:16">
      <c r="A986" s="112">
        <v>2150399</v>
      </c>
      <c r="B986" s="113" t="s">
        <v>813</v>
      </c>
      <c r="C986" s="118"/>
      <c r="D986" s="118"/>
      <c r="E986" s="115">
        <f t="shared" si="163"/>
        <v>0</v>
      </c>
      <c r="F986" s="116" t="str">
        <f t="shared" si="164"/>
        <v/>
      </c>
      <c r="G986" s="118"/>
      <c r="H986" s="117"/>
      <c r="I986" s="117"/>
      <c r="J986" s="117"/>
      <c r="K986" s="117"/>
      <c r="L986" s="117"/>
      <c r="M986" s="117"/>
      <c r="N986" s="117"/>
      <c r="O986" s="117"/>
      <c r="P986" s="117"/>
    </row>
    <row r="987" s="95" customFormat="1" ht="15.75" customHeight="1" spans="1:16">
      <c r="A987" s="112">
        <v>21505</v>
      </c>
      <c r="B987" s="113" t="s">
        <v>814</v>
      </c>
      <c r="C987" s="114">
        <f t="shared" ref="C987:G987" si="167">SUM(C988,C989,C990,C991,C992,C993,C994,C995,C996,C997)</f>
        <v>227</v>
      </c>
      <c r="D987" s="114">
        <f t="shared" si="167"/>
        <v>235</v>
      </c>
      <c r="E987" s="115">
        <f t="shared" si="163"/>
        <v>8</v>
      </c>
      <c r="F987" s="116">
        <f t="shared" si="164"/>
        <v>0.0352422907488987</v>
      </c>
      <c r="G987" s="114">
        <f t="shared" si="167"/>
        <v>235</v>
      </c>
      <c r="H987" s="117"/>
      <c r="I987" s="117"/>
      <c r="J987" s="117"/>
      <c r="K987" s="117"/>
      <c r="L987" s="117"/>
      <c r="M987" s="117"/>
      <c r="N987" s="117"/>
      <c r="O987" s="117"/>
      <c r="P987" s="117"/>
    </row>
    <row r="988" s="95" customFormat="1" ht="15.75" customHeight="1" spans="1:16">
      <c r="A988" s="112">
        <v>2150501</v>
      </c>
      <c r="B988" s="113" t="s">
        <v>58</v>
      </c>
      <c r="C988" s="118">
        <v>223</v>
      </c>
      <c r="D988" s="118">
        <v>223</v>
      </c>
      <c r="E988" s="115">
        <f t="shared" si="163"/>
        <v>0</v>
      </c>
      <c r="F988" s="116">
        <f t="shared" si="164"/>
        <v>0</v>
      </c>
      <c r="G988" s="118">
        <v>223</v>
      </c>
      <c r="H988" s="117"/>
      <c r="I988" s="117"/>
      <c r="J988" s="117"/>
      <c r="K988" s="117"/>
      <c r="L988" s="117"/>
      <c r="M988" s="117"/>
      <c r="N988" s="117"/>
      <c r="O988" s="117"/>
      <c r="P988" s="117"/>
    </row>
    <row r="989" s="95" customFormat="1" ht="15.75" customHeight="1" spans="1:16">
      <c r="A989" s="112">
        <v>2150502</v>
      </c>
      <c r="B989" s="113" t="s">
        <v>59</v>
      </c>
      <c r="C989" s="119">
        <v>4</v>
      </c>
      <c r="D989" s="119">
        <v>12</v>
      </c>
      <c r="E989" s="115">
        <f t="shared" si="163"/>
        <v>8</v>
      </c>
      <c r="F989" s="116">
        <f t="shared" si="164"/>
        <v>2</v>
      </c>
      <c r="G989" s="119">
        <v>12</v>
      </c>
      <c r="H989" s="117"/>
      <c r="I989" s="117"/>
      <c r="J989" s="117"/>
      <c r="K989" s="117"/>
      <c r="L989" s="117"/>
      <c r="M989" s="117"/>
      <c r="N989" s="117"/>
      <c r="O989" s="117"/>
      <c r="P989" s="117"/>
    </row>
    <row r="990" s="95" customFormat="1" ht="15.75" customHeight="1" spans="1:16">
      <c r="A990" s="112">
        <v>2150503</v>
      </c>
      <c r="B990" s="113" t="s">
        <v>60</v>
      </c>
      <c r="C990" s="119"/>
      <c r="D990" s="119"/>
      <c r="E990" s="115">
        <f t="shared" si="163"/>
        <v>0</v>
      </c>
      <c r="F990" s="116" t="str">
        <f t="shared" si="164"/>
        <v/>
      </c>
      <c r="G990" s="119"/>
      <c r="H990" s="117"/>
      <c r="I990" s="117"/>
      <c r="J990" s="117"/>
      <c r="K990" s="117"/>
      <c r="L990" s="117"/>
      <c r="M990" s="117"/>
      <c r="N990" s="117"/>
      <c r="O990" s="117"/>
      <c r="P990" s="117"/>
    </row>
    <row r="991" s="95" customFormat="1" ht="15.75" customHeight="1" spans="1:16">
      <c r="A991" s="112">
        <v>2150505</v>
      </c>
      <c r="B991" s="113" t="s">
        <v>815</v>
      </c>
      <c r="C991" s="119"/>
      <c r="D991" s="119"/>
      <c r="E991" s="115">
        <f t="shared" si="163"/>
        <v>0</v>
      </c>
      <c r="F991" s="116" t="str">
        <f t="shared" si="164"/>
        <v/>
      </c>
      <c r="G991" s="119"/>
      <c r="H991" s="117"/>
      <c r="I991" s="117"/>
      <c r="J991" s="117"/>
      <c r="K991" s="117"/>
      <c r="L991" s="117"/>
      <c r="M991" s="117"/>
      <c r="N991" s="117"/>
      <c r="O991" s="117"/>
      <c r="P991" s="117"/>
    </row>
    <row r="992" s="95" customFormat="1" ht="15.75" customHeight="1" spans="1:16">
      <c r="A992" s="112">
        <v>2150507</v>
      </c>
      <c r="B992" s="113" t="s">
        <v>816</v>
      </c>
      <c r="C992" s="119"/>
      <c r="D992" s="119"/>
      <c r="E992" s="115">
        <f t="shared" si="163"/>
        <v>0</v>
      </c>
      <c r="F992" s="116" t="str">
        <f t="shared" si="164"/>
        <v/>
      </c>
      <c r="G992" s="119"/>
      <c r="H992" s="117"/>
      <c r="I992" s="117"/>
      <c r="J992" s="117"/>
      <c r="K992" s="117"/>
      <c r="L992" s="117"/>
      <c r="M992" s="117"/>
      <c r="N992" s="117"/>
      <c r="O992" s="117"/>
      <c r="P992" s="117"/>
    </row>
    <row r="993" s="95" customFormat="1" ht="15.75" customHeight="1" spans="1:16">
      <c r="A993" s="112">
        <v>2150508</v>
      </c>
      <c r="B993" s="113" t="s">
        <v>817</v>
      </c>
      <c r="C993" s="119"/>
      <c r="D993" s="119"/>
      <c r="E993" s="115">
        <f t="shared" si="163"/>
        <v>0</v>
      </c>
      <c r="F993" s="116" t="str">
        <f t="shared" si="164"/>
        <v/>
      </c>
      <c r="G993" s="119"/>
      <c r="H993" s="117"/>
      <c r="I993" s="117"/>
      <c r="J993" s="117"/>
      <c r="K993" s="117"/>
      <c r="L993" s="117"/>
      <c r="M993" s="117"/>
      <c r="N993" s="117"/>
      <c r="O993" s="117"/>
      <c r="P993" s="117"/>
    </row>
    <row r="994" s="95" customFormat="1" ht="15.75" customHeight="1" spans="1:16">
      <c r="A994" s="112">
        <v>2150516</v>
      </c>
      <c r="B994" s="113" t="s">
        <v>818</v>
      </c>
      <c r="C994" s="119"/>
      <c r="D994" s="119"/>
      <c r="E994" s="115">
        <f t="shared" si="163"/>
        <v>0</v>
      </c>
      <c r="F994" s="116" t="str">
        <f t="shared" si="164"/>
        <v/>
      </c>
      <c r="G994" s="119"/>
      <c r="H994" s="117"/>
      <c r="I994" s="117"/>
      <c r="J994" s="117"/>
      <c r="K994" s="117"/>
      <c r="L994" s="117"/>
      <c r="M994" s="117"/>
      <c r="N994" s="117"/>
      <c r="O994" s="117"/>
      <c r="P994" s="117"/>
    </row>
    <row r="995" s="95" customFormat="1" ht="15.75" customHeight="1" spans="1:16">
      <c r="A995" s="112">
        <v>2150517</v>
      </c>
      <c r="B995" s="113" t="s">
        <v>819</v>
      </c>
      <c r="C995" s="119"/>
      <c r="D995" s="119"/>
      <c r="E995" s="115">
        <f t="shared" si="163"/>
        <v>0</v>
      </c>
      <c r="F995" s="116" t="str">
        <f t="shared" si="164"/>
        <v/>
      </c>
      <c r="G995" s="119"/>
      <c r="H995" s="117"/>
      <c r="I995" s="117"/>
      <c r="J995" s="117"/>
      <c r="K995" s="117"/>
      <c r="L995" s="117"/>
      <c r="M995" s="117"/>
      <c r="N995" s="117"/>
      <c r="O995" s="117"/>
      <c r="P995" s="117"/>
    </row>
    <row r="996" s="95" customFormat="1" ht="15.75" customHeight="1" spans="1:16">
      <c r="A996" s="112">
        <v>2150550</v>
      </c>
      <c r="B996" s="113" t="s">
        <v>67</v>
      </c>
      <c r="C996" s="119"/>
      <c r="D996" s="119"/>
      <c r="E996" s="115">
        <f t="shared" si="163"/>
        <v>0</v>
      </c>
      <c r="F996" s="116" t="str">
        <f t="shared" si="164"/>
        <v/>
      </c>
      <c r="G996" s="119"/>
      <c r="H996" s="117"/>
      <c r="I996" s="117"/>
      <c r="J996" s="117"/>
      <c r="K996" s="117"/>
      <c r="L996" s="117"/>
      <c r="M996" s="117"/>
      <c r="N996" s="117"/>
      <c r="O996" s="117"/>
      <c r="P996" s="117"/>
    </row>
    <row r="997" s="95" customFormat="1" ht="15.75" customHeight="1" spans="1:16">
      <c r="A997" s="112">
        <v>2150599</v>
      </c>
      <c r="B997" s="113" t="s">
        <v>820</v>
      </c>
      <c r="C997" s="119"/>
      <c r="D997" s="119"/>
      <c r="E997" s="115">
        <f t="shared" si="163"/>
        <v>0</v>
      </c>
      <c r="F997" s="116" t="str">
        <f t="shared" si="164"/>
        <v/>
      </c>
      <c r="G997" s="119"/>
      <c r="H997" s="117"/>
      <c r="I997" s="117"/>
      <c r="J997" s="117"/>
      <c r="K997" s="117"/>
      <c r="L997" s="117"/>
      <c r="M997" s="117"/>
      <c r="N997" s="117"/>
      <c r="O997" s="117"/>
      <c r="P997" s="117"/>
    </row>
    <row r="998" s="95" customFormat="1" ht="15.75" customHeight="1" spans="1:16">
      <c r="A998" s="112">
        <v>21507</v>
      </c>
      <c r="B998" s="113" t="s">
        <v>821</v>
      </c>
      <c r="C998" s="114">
        <f t="shared" ref="C998:G998" si="168">SUM(C999,C1000,C1001,C1002,C1003,C1004)</f>
        <v>84</v>
      </c>
      <c r="D998" s="114">
        <f t="shared" si="168"/>
        <v>89</v>
      </c>
      <c r="E998" s="115">
        <f t="shared" si="163"/>
        <v>5</v>
      </c>
      <c r="F998" s="116">
        <f t="shared" si="164"/>
        <v>0.0595238095238095</v>
      </c>
      <c r="G998" s="114">
        <f t="shared" si="168"/>
        <v>89</v>
      </c>
      <c r="H998" s="117"/>
      <c r="I998" s="117"/>
      <c r="J998" s="117"/>
      <c r="K998" s="117"/>
      <c r="L998" s="117"/>
      <c r="M998" s="117"/>
      <c r="N998" s="117"/>
      <c r="O998" s="117"/>
      <c r="P998" s="117"/>
    </row>
    <row r="999" s="95" customFormat="1" ht="15.75" customHeight="1" spans="1:16">
      <c r="A999" s="112">
        <v>2150701</v>
      </c>
      <c r="B999" s="113" t="s">
        <v>58</v>
      </c>
      <c r="C999" s="118"/>
      <c r="D999" s="118"/>
      <c r="E999" s="115">
        <f t="shared" si="163"/>
        <v>0</v>
      </c>
      <c r="F999" s="116" t="str">
        <f t="shared" si="164"/>
        <v/>
      </c>
      <c r="G999" s="118"/>
      <c r="H999" s="117"/>
      <c r="I999" s="117"/>
      <c r="J999" s="117"/>
      <c r="K999" s="117"/>
      <c r="L999" s="117"/>
      <c r="M999" s="117"/>
      <c r="N999" s="117"/>
      <c r="O999" s="117"/>
      <c r="P999" s="117"/>
    </row>
    <row r="1000" s="95" customFormat="1" ht="15.75" customHeight="1" spans="1:16">
      <c r="A1000" s="112">
        <v>2150702</v>
      </c>
      <c r="B1000" s="113" t="s">
        <v>59</v>
      </c>
      <c r="C1000" s="119">
        <v>23</v>
      </c>
      <c r="D1000" s="119">
        <v>28</v>
      </c>
      <c r="E1000" s="115">
        <f t="shared" si="163"/>
        <v>5</v>
      </c>
      <c r="F1000" s="116">
        <f t="shared" si="164"/>
        <v>0.217391304347826</v>
      </c>
      <c r="G1000" s="119">
        <v>28</v>
      </c>
      <c r="H1000" s="117"/>
      <c r="I1000" s="117"/>
      <c r="J1000" s="117"/>
      <c r="K1000" s="117"/>
      <c r="L1000" s="117"/>
      <c r="M1000" s="117"/>
      <c r="N1000" s="117"/>
      <c r="O1000" s="117"/>
      <c r="P1000" s="117"/>
    </row>
    <row r="1001" s="95" customFormat="1" ht="15.75" customHeight="1" spans="1:16">
      <c r="A1001" s="112">
        <v>2150703</v>
      </c>
      <c r="B1001" s="113" t="s">
        <v>60</v>
      </c>
      <c r="C1001" s="119"/>
      <c r="D1001" s="119"/>
      <c r="E1001" s="115">
        <f t="shared" si="163"/>
        <v>0</v>
      </c>
      <c r="F1001" s="116" t="str">
        <f t="shared" si="164"/>
        <v/>
      </c>
      <c r="G1001" s="119"/>
      <c r="H1001" s="117"/>
      <c r="I1001" s="117"/>
      <c r="J1001" s="117"/>
      <c r="K1001" s="117"/>
      <c r="L1001" s="117"/>
      <c r="M1001" s="117"/>
      <c r="N1001" s="117"/>
      <c r="O1001" s="117"/>
      <c r="P1001" s="117"/>
    </row>
    <row r="1002" s="95" customFormat="1" ht="15.75" customHeight="1" spans="1:16">
      <c r="A1002" s="112">
        <v>2150704</v>
      </c>
      <c r="B1002" s="113" t="s">
        <v>822</v>
      </c>
      <c r="C1002" s="119"/>
      <c r="D1002" s="119"/>
      <c r="E1002" s="115">
        <f t="shared" si="163"/>
        <v>0</v>
      </c>
      <c r="F1002" s="116" t="str">
        <f t="shared" si="164"/>
        <v/>
      </c>
      <c r="G1002" s="119"/>
      <c r="H1002" s="117"/>
      <c r="I1002" s="117"/>
      <c r="J1002" s="117"/>
      <c r="K1002" s="117"/>
      <c r="L1002" s="117"/>
      <c r="M1002" s="117"/>
      <c r="N1002" s="117"/>
      <c r="O1002" s="117"/>
      <c r="P1002" s="117"/>
    </row>
    <row r="1003" s="95" customFormat="1" ht="15.75" customHeight="1" spans="1:16">
      <c r="A1003" s="112">
        <v>2150705</v>
      </c>
      <c r="B1003" s="113" t="s">
        <v>823</v>
      </c>
      <c r="C1003" s="119"/>
      <c r="D1003" s="119"/>
      <c r="E1003" s="115">
        <f t="shared" si="163"/>
        <v>0</v>
      </c>
      <c r="F1003" s="116" t="str">
        <f t="shared" si="164"/>
        <v/>
      </c>
      <c r="G1003" s="119"/>
      <c r="H1003" s="117"/>
      <c r="I1003" s="117"/>
      <c r="J1003" s="117"/>
      <c r="K1003" s="117"/>
      <c r="L1003" s="117"/>
      <c r="M1003" s="117"/>
      <c r="N1003" s="117"/>
      <c r="O1003" s="117"/>
      <c r="P1003" s="117"/>
    </row>
    <row r="1004" s="95" customFormat="1" ht="15.75" customHeight="1" spans="1:16">
      <c r="A1004" s="112">
        <v>2150799</v>
      </c>
      <c r="B1004" s="113" t="s">
        <v>824</v>
      </c>
      <c r="C1004" s="119">
        <v>61</v>
      </c>
      <c r="D1004" s="119">
        <v>61</v>
      </c>
      <c r="E1004" s="115">
        <f t="shared" si="163"/>
        <v>0</v>
      </c>
      <c r="F1004" s="116">
        <f t="shared" si="164"/>
        <v>0</v>
      </c>
      <c r="G1004" s="119">
        <v>61</v>
      </c>
      <c r="H1004" s="117"/>
      <c r="I1004" s="117"/>
      <c r="J1004" s="117"/>
      <c r="K1004" s="117"/>
      <c r="L1004" s="117"/>
      <c r="M1004" s="117"/>
      <c r="N1004" s="117"/>
      <c r="O1004" s="117"/>
      <c r="P1004" s="117"/>
    </row>
    <row r="1005" s="95" customFormat="1" ht="15.75" customHeight="1" spans="1:16">
      <c r="A1005" s="112">
        <v>21508</v>
      </c>
      <c r="B1005" s="113" t="s">
        <v>825</v>
      </c>
      <c r="C1005" s="114">
        <f t="shared" ref="C1005:G1005" si="169">SUM(C1006,C1007,C1008,C1009,C1010,C1011,C1012)</f>
        <v>0</v>
      </c>
      <c r="D1005" s="114">
        <f t="shared" si="169"/>
        <v>0</v>
      </c>
      <c r="E1005" s="115">
        <f t="shared" si="163"/>
        <v>0</v>
      </c>
      <c r="F1005" s="116" t="str">
        <f t="shared" si="164"/>
        <v/>
      </c>
      <c r="G1005" s="114">
        <f t="shared" si="169"/>
        <v>0</v>
      </c>
      <c r="H1005" s="117"/>
      <c r="I1005" s="117"/>
      <c r="J1005" s="117"/>
      <c r="K1005" s="117"/>
      <c r="L1005" s="117"/>
      <c r="M1005" s="117"/>
      <c r="N1005" s="117"/>
      <c r="O1005" s="117"/>
      <c r="P1005" s="117"/>
    </row>
    <row r="1006" s="95" customFormat="1" ht="15.75" customHeight="1" spans="1:16">
      <c r="A1006" s="112">
        <v>2150801</v>
      </c>
      <c r="B1006" s="113" t="s">
        <v>58</v>
      </c>
      <c r="C1006" s="118"/>
      <c r="D1006" s="118"/>
      <c r="E1006" s="115">
        <f t="shared" si="163"/>
        <v>0</v>
      </c>
      <c r="F1006" s="116" t="str">
        <f t="shared" si="164"/>
        <v/>
      </c>
      <c r="G1006" s="118"/>
      <c r="H1006" s="117"/>
      <c r="I1006" s="117"/>
      <c r="J1006" s="117"/>
      <c r="K1006" s="117"/>
      <c r="L1006" s="117"/>
      <c r="M1006" s="117"/>
      <c r="N1006" s="117"/>
      <c r="O1006" s="117"/>
      <c r="P1006" s="117"/>
    </row>
    <row r="1007" s="95" customFormat="1" ht="15.75" customHeight="1" spans="1:16">
      <c r="A1007" s="112">
        <v>2150802</v>
      </c>
      <c r="B1007" s="113" t="s">
        <v>59</v>
      </c>
      <c r="C1007" s="119"/>
      <c r="D1007" s="119"/>
      <c r="E1007" s="115">
        <f t="shared" si="163"/>
        <v>0</v>
      </c>
      <c r="F1007" s="116" t="str">
        <f t="shared" si="164"/>
        <v/>
      </c>
      <c r="G1007" s="119"/>
      <c r="H1007" s="117"/>
      <c r="I1007" s="117"/>
      <c r="J1007" s="117"/>
      <c r="K1007" s="117"/>
      <c r="L1007" s="117"/>
      <c r="M1007" s="117"/>
      <c r="N1007" s="117"/>
      <c r="O1007" s="117"/>
      <c r="P1007" s="117"/>
    </row>
    <row r="1008" s="95" customFormat="1" ht="15.75" customHeight="1" spans="1:16">
      <c r="A1008" s="112">
        <v>2150803</v>
      </c>
      <c r="B1008" s="113" t="s">
        <v>60</v>
      </c>
      <c r="C1008" s="119"/>
      <c r="D1008" s="119"/>
      <c r="E1008" s="115">
        <f t="shared" si="163"/>
        <v>0</v>
      </c>
      <c r="F1008" s="116" t="str">
        <f t="shared" si="164"/>
        <v/>
      </c>
      <c r="G1008" s="119"/>
      <c r="H1008" s="117"/>
      <c r="I1008" s="117"/>
      <c r="J1008" s="117"/>
      <c r="K1008" s="117"/>
      <c r="L1008" s="117"/>
      <c r="M1008" s="117"/>
      <c r="N1008" s="117"/>
      <c r="O1008" s="117"/>
      <c r="P1008" s="117"/>
    </row>
    <row r="1009" s="95" customFormat="1" ht="15.75" customHeight="1" spans="1:16">
      <c r="A1009" s="112">
        <v>2150804</v>
      </c>
      <c r="B1009" s="113" t="s">
        <v>826</v>
      </c>
      <c r="C1009" s="119"/>
      <c r="D1009" s="119"/>
      <c r="E1009" s="115">
        <f t="shared" si="163"/>
        <v>0</v>
      </c>
      <c r="F1009" s="116" t="str">
        <f t="shared" si="164"/>
        <v/>
      </c>
      <c r="G1009" s="119"/>
      <c r="H1009" s="117"/>
      <c r="I1009" s="117"/>
      <c r="J1009" s="117"/>
      <c r="K1009" s="117"/>
      <c r="L1009" s="117"/>
      <c r="M1009" s="117"/>
      <c r="N1009" s="117"/>
      <c r="O1009" s="117"/>
      <c r="P1009" s="117"/>
    </row>
    <row r="1010" s="95" customFormat="1" ht="15.75" customHeight="1" spans="1:16">
      <c r="A1010" s="112">
        <v>2150805</v>
      </c>
      <c r="B1010" s="113" t="s">
        <v>827</v>
      </c>
      <c r="C1010" s="119"/>
      <c r="D1010" s="119"/>
      <c r="E1010" s="115">
        <f t="shared" si="163"/>
        <v>0</v>
      </c>
      <c r="F1010" s="116" t="str">
        <f t="shared" si="164"/>
        <v/>
      </c>
      <c r="G1010" s="119"/>
      <c r="H1010" s="117"/>
      <c r="I1010" s="117"/>
      <c r="J1010" s="117"/>
      <c r="K1010" s="117"/>
      <c r="L1010" s="117"/>
      <c r="M1010" s="117"/>
      <c r="N1010" s="117"/>
      <c r="O1010" s="117"/>
      <c r="P1010" s="117"/>
    </row>
    <row r="1011" s="95" customFormat="1" ht="15.75" customHeight="1" spans="1:16">
      <c r="A1011" s="112">
        <v>2150806</v>
      </c>
      <c r="B1011" s="113" t="s">
        <v>828</v>
      </c>
      <c r="C1011" s="119"/>
      <c r="D1011" s="119"/>
      <c r="E1011" s="115">
        <f t="shared" si="163"/>
        <v>0</v>
      </c>
      <c r="F1011" s="116" t="str">
        <f t="shared" si="164"/>
        <v/>
      </c>
      <c r="G1011" s="119"/>
      <c r="H1011" s="117"/>
      <c r="I1011" s="117"/>
      <c r="J1011" s="117"/>
      <c r="K1011" s="117"/>
      <c r="L1011" s="117"/>
      <c r="M1011" s="117"/>
      <c r="N1011" s="117"/>
      <c r="O1011" s="117"/>
      <c r="P1011" s="117"/>
    </row>
    <row r="1012" s="95" customFormat="1" ht="15.75" customHeight="1" spans="1:16">
      <c r="A1012" s="112">
        <v>2150899</v>
      </c>
      <c r="B1012" s="113" t="s">
        <v>829</v>
      </c>
      <c r="C1012" s="119"/>
      <c r="D1012" s="119"/>
      <c r="E1012" s="115">
        <f t="shared" si="163"/>
        <v>0</v>
      </c>
      <c r="F1012" s="116" t="str">
        <f t="shared" si="164"/>
        <v/>
      </c>
      <c r="G1012" s="119"/>
      <c r="H1012" s="117"/>
      <c r="I1012" s="117"/>
      <c r="J1012" s="117"/>
      <c r="K1012" s="117"/>
      <c r="L1012" s="117"/>
      <c r="M1012" s="117"/>
      <c r="N1012" s="117"/>
      <c r="O1012" s="117"/>
      <c r="P1012" s="117"/>
    </row>
    <row r="1013" s="95" customFormat="1" ht="15.75" customHeight="1" spans="1:16">
      <c r="A1013" s="112">
        <v>21599</v>
      </c>
      <c r="B1013" s="113" t="s">
        <v>830</v>
      </c>
      <c r="C1013" s="114">
        <f t="shared" ref="C1013:G1013" si="170">SUM(C1014,C1015,C1016,C1017,C1018)</f>
        <v>0</v>
      </c>
      <c r="D1013" s="114">
        <f t="shared" si="170"/>
        <v>0</v>
      </c>
      <c r="E1013" s="115">
        <f t="shared" si="163"/>
        <v>0</v>
      </c>
      <c r="F1013" s="116" t="str">
        <f t="shared" si="164"/>
        <v/>
      </c>
      <c r="G1013" s="114">
        <f t="shared" si="170"/>
        <v>0</v>
      </c>
      <c r="H1013" s="117"/>
      <c r="I1013" s="117"/>
      <c r="J1013" s="117"/>
      <c r="K1013" s="117"/>
      <c r="L1013" s="117"/>
      <c r="M1013" s="117"/>
      <c r="N1013" s="117"/>
      <c r="O1013" s="117"/>
      <c r="P1013" s="117"/>
    </row>
    <row r="1014" s="95" customFormat="1" ht="15.75" customHeight="1" spans="1:16">
      <c r="A1014" s="112">
        <v>2159901</v>
      </c>
      <c r="B1014" s="113" t="s">
        <v>831</v>
      </c>
      <c r="C1014" s="118"/>
      <c r="D1014" s="118"/>
      <c r="E1014" s="115">
        <f t="shared" si="163"/>
        <v>0</v>
      </c>
      <c r="F1014" s="116" t="str">
        <f t="shared" si="164"/>
        <v/>
      </c>
      <c r="G1014" s="118"/>
      <c r="H1014" s="117"/>
      <c r="I1014" s="117"/>
      <c r="J1014" s="117"/>
      <c r="K1014" s="117"/>
      <c r="L1014" s="117"/>
      <c r="M1014" s="117"/>
      <c r="N1014" s="117"/>
      <c r="O1014" s="117"/>
      <c r="P1014" s="117"/>
    </row>
    <row r="1015" s="95" customFormat="1" ht="15.75" customHeight="1" spans="1:16">
      <c r="A1015" s="112">
        <v>2159904</v>
      </c>
      <c r="B1015" s="113" t="s">
        <v>832</v>
      </c>
      <c r="C1015" s="119"/>
      <c r="D1015" s="119"/>
      <c r="E1015" s="115">
        <f t="shared" si="163"/>
        <v>0</v>
      </c>
      <c r="F1015" s="116" t="str">
        <f t="shared" si="164"/>
        <v/>
      </c>
      <c r="G1015" s="119"/>
      <c r="H1015" s="117"/>
      <c r="I1015" s="117"/>
      <c r="J1015" s="117"/>
      <c r="K1015" s="117"/>
      <c r="L1015" s="117"/>
      <c r="M1015" s="117"/>
      <c r="N1015" s="117"/>
      <c r="O1015" s="117"/>
      <c r="P1015" s="117"/>
    </row>
    <row r="1016" s="95" customFormat="1" ht="15.75" customHeight="1" spans="1:16">
      <c r="A1016" s="112">
        <v>2159905</v>
      </c>
      <c r="B1016" s="113" t="s">
        <v>833</v>
      </c>
      <c r="C1016" s="119"/>
      <c r="D1016" s="119"/>
      <c r="E1016" s="115">
        <f t="shared" si="163"/>
        <v>0</v>
      </c>
      <c r="F1016" s="116" t="str">
        <f t="shared" si="164"/>
        <v/>
      </c>
      <c r="G1016" s="119"/>
      <c r="H1016" s="117"/>
      <c r="I1016" s="117"/>
      <c r="J1016" s="117"/>
      <c r="K1016" s="117"/>
      <c r="L1016" s="117"/>
      <c r="M1016" s="117"/>
      <c r="N1016" s="117"/>
      <c r="O1016" s="117"/>
      <c r="P1016" s="117"/>
    </row>
    <row r="1017" s="95" customFormat="1" ht="15.75" customHeight="1" spans="1:16">
      <c r="A1017" s="112">
        <v>2159906</v>
      </c>
      <c r="B1017" s="113" t="s">
        <v>834</v>
      </c>
      <c r="C1017" s="119"/>
      <c r="D1017" s="119"/>
      <c r="E1017" s="115">
        <f t="shared" si="163"/>
        <v>0</v>
      </c>
      <c r="F1017" s="116" t="str">
        <f t="shared" si="164"/>
        <v/>
      </c>
      <c r="G1017" s="119"/>
      <c r="H1017" s="117"/>
      <c r="I1017" s="117"/>
      <c r="J1017" s="117"/>
      <c r="K1017" s="117"/>
      <c r="L1017" s="117"/>
      <c r="M1017" s="117"/>
      <c r="N1017" s="117"/>
      <c r="O1017" s="117"/>
      <c r="P1017" s="117"/>
    </row>
    <row r="1018" s="95" customFormat="1" ht="15.75" customHeight="1" spans="1:16">
      <c r="A1018" s="112">
        <v>2159999</v>
      </c>
      <c r="B1018" s="113" t="s">
        <v>835</v>
      </c>
      <c r="C1018" s="119"/>
      <c r="D1018" s="119"/>
      <c r="E1018" s="115">
        <f t="shared" si="163"/>
        <v>0</v>
      </c>
      <c r="F1018" s="116" t="str">
        <f t="shared" si="164"/>
        <v/>
      </c>
      <c r="G1018" s="119"/>
      <c r="H1018" s="117"/>
      <c r="I1018" s="117"/>
      <c r="J1018" s="117"/>
      <c r="K1018" s="117"/>
      <c r="L1018" s="117"/>
      <c r="M1018" s="117"/>
      <c r="N1018" s="117"/>
      <c r="O1018" s="117"/>
      <c r="P1018" s="117"/>
    </row>
    <row r="1019" s="95" customFormat="1" ht="15.75" customHeight="1" spans="1:16">
      <c r="A1019" s="112">
        <v>216</v>
      </c>
      <c r="B1019" s="113" t="s">
        <v>836</v>
      </c>
      <c r="C1019" s="114">
        <f t="shared" ref="C1019:G1019" si="171">SUM(C1020,C1030,C1036)</f>
        <v>111</v>
      </c>
      <c r="D1019" s="114">
        <f t="shared" si="171"/>
        <v>80</v>
      </c>
      <c r="E1019" s="115">
        <f t="shared" si="163"/>
        <v>-31</v>
      </c>
      <c r="F1019" s="116">
        <f t="shared" si="164"/>
        <v>-0.279279279279279</v>
      </c>
      <c r="G1019" s="114">
        <f t="shared" si="171"/>
        <v>80</v>
      </c>
      <c r="H1019" s="117"/>
      <c r="I1019" s="117"/>
      <c r="J1019" s="117"/>
      <c r="K1019" s="117"/>
      <c r="L1019" s="117"/>
      <c r="M1019" s="117"/>
      <c r="N1019" s="117"/>
      <c r="O1019" s="117"/>
      <c r="P1019" s="117"/>
    </row>
    <row r="1020" s="95" customFormat="1" ht="15.75" customHeight="1" spans="1:16">
      <c r="A1020" s="112">
        <v>21602</v>
      </c>
      <c r="B1020" s="113" t="s">
        <v>837</v>
      </c>
      <c r="C1020" s="114">
        <f t="shared" ref="C1020:G1020" si="172">SUM(C1021,C1022,C1023,C1024,C1025,C1026,C1027,C1028,C1029)</f>
        <v>111</v>
      </c>
      <c r="D1020" s="114">
        <f t="shared" si="172"/>
        <v>80</v>
      </c>
      <c r="E1020" s="115">
        <f t="shared" si="163"/>
        <v>-31</v>
      </c>
      <c r="F1020" s="116">
        <f t="shared" si="164"/>
        <v>-0.279279279279279</v>
      </c>
      <c r="G1020" s="114">
        <f t="shared" si="172"/>
        <v>80</v>
      </c>
      <c r="H1020" s="117"/>
      <c r="I1020" s="117"/>
      <c r="J1020" s="117"/>
      <c r="K1020" s="117"/>
      <c r="L1020" s="117"/>
      <c r="M1020" s="117"/>
      <c r="N1020" s="117"/>
      <c r="O1020" s="117"/>
      <c r="P1020" s="117"/>
    </row>
    <row r="1021" s="95" customFormat="1" ht="15.75" customHeight="1" spans="1:16">
      <c r="A1021" s="112">
        <v>2160201</v>
      </c>
      <c r="B1021" s="113" t="s">
        <v>58</v>
      </c>
      <c r="C1021" s="118">
        <v>111</v>
      </c>
      <c r="D1021" s="118"/>
      <c r="E1021" s="115">
        <f t="shared" si="163"/>
        <v>-111</v>
      </c>
      <c r="F1021" s="116">
        <f t="shared" si="164"/>
        <v>-1</v>
      </c>
      <c r="G1021" s="118"/>
      <c r="H1021" s="117"/>
      <c r="I1021" s="117"/>
      <c r="J1021" s="117"/>
      <c r="K1021" s="117"/>
      <c r="L1021" s="117"/>
      <c r="M1021" s="117"/>
      <c r="N1021" s="117"/>
      <c r="O1021" s="117"/>
      <c r="P1021" s="117"/>
    </row>
    <row r="1022" s="95" customFormat="1" ht="15.75" customHeight="1" spans="1:16">
      <c r="A1022" s="112">
        <v>2160202</v>
      </c>
      <c r="B1022" s="113" t="s">
        <v>59</v>
      </c>
      <c r="C1022" s="119"/>
      <c r="D1022" s="119"/>
      <c r="E1022" s="115">
        <f t="shared" si="163"/>
        <v>0</v>
      </c>
      <c r="F1022" s="116" t="str">
        <f t="shared" si="164"/>
        <v/>
      </c>
      <c r="G1022" s="119"/>
      <c r="H1022" s="117"/>
      <c r="I1022" s="117"/>
      <c r="J1022" s="117"/>
      <c r="K1022" s="117"/>
      <c r="L1022" s="117"/>
      <c r="M1022" s="117"/>
      <c r="N1022" s="117"/>
      <c r="O1022" s="117"/>
      <c r="P1022" s="117"/>
    </row>
    <row r="1023" s="95" customFormat="1" ht="15.75" customHeight="1" spans="1:16">
      <c r="A1023" s="112">
        <v>2160203</v>
      </c>
      <c r="B1023" s="113" t="s">
        <v>60</v>
      </c>
      <c r="C1023" s="119"/>
      <c r="D1023" s="119"/>
      <c r="E1023" s="115">
        <f t="shared" si="163"/>
        <v>0</v>
      </c>
      <c r="F1023" s="116" t="str">
        <f t="shared" si="164"/>
        <v/>
      </c>
      <c r="G1023" s="119"/>
      <c r="H1023" s="117"/>
      <c r="I1023" s="117"/>
      <c r="J1023" s="117"/>
      <c r="K1023" s="117"/>
      <c r="L1023" s="117"/>
      <c r="M1023" s="117"/>
      <c r="N1023" s="117"/>
      <c r="O1023" s="117"/>
      <c r="P1023" s="117"/>
    </row>
    <row r="1024" s="95" customFormat="1" ht="15.75" customHeight="1" spans="1:16">
      <c r="A1024" s="112">
        <v>2160216</v>
      </c>
      <c r="B1024" s="113" t="s">
        <v>838</v>
      </c>
      <c r="C1024" s="119"/>
      <c r="D1024" s="119"/>
      <c r="E1024" s="115">
        <f t="shared" si="163"/>
        <v>0</v>
      </c>
      <c r="F1024" s="116" t="str">
        <f t="shared" si="164"/>
        <v/>
      </c>
      <c r="G1024" s="119"/>
      <c r="H1024" s="117"/>
      <c r="I1024" s="117"/>
      <c r="J1024" s="117"/>
      <c r="K1024" s="117"/>
      <c r="L1024" s="117"/>
      <c r="M1024" s="117"/>
      <c r="N1024" s="117"/>
      <c r="O1024" s="117"/>
      <c r="P1024" s="117"/>
    </row>
    <row r="1025" s="95" customFormat="1" ht="15.75" customHeight="1" spans="1:16">
      <c r="A1025" s="112">
        <v>2160217</v>
      </c>
      <c r="B1025" s="113" t="s">
        <v>839</v>
      </c>
      <c r="C1025" s="119"/>
      <c r="D1025" s="119"/>
      <c r="E1025" s="115">
        <f t="shared" si="163"/>
        <v>0</v>
      </c>
      <c r="F1025" s="116" t="str">
        <f t="shared" si="164"/>
        <v/>
      </c>
      <c r="G1025" s="119"/>
      <c r="H1025" s="117"/>
      <c r="I1025" s="117"/>
      <c r="J1025" s="117"/>
      <c r="K1025" s="117"/>
      <c r="L1025" s="117"/>
      <c r="M1025" s="117"/>
      <c r="N1025" s="117"/>
      <c r="O1025" s="117"/>
      <c r="P1025" s="117"/>
    </row>
    <row r="1026" s="95" customFormat="1" ht="15.75" customHeight="1" spans="1:16">
      <c r="A1026" s="112">
        <v>2160218</v>
      </c>
      <c r="B1026" s="113" t="s">
        <v>840</v>
      </c>
      <c r="C1026" s="119"/>
      <c r="D1026" s="119"/>
      <c r="E1026" s="115">
        <f t="shared" si="163"/>
        <v>0</v>
      </c>
      <c r="F1026" s="116" t="str">
        <f t="shared" si="164"/>
        <v/>
      </c>
      <c r="G1026" s="119"/>
      <c r="H1026" s="117"/>
      <c r="I1026" s="117"/>
      <c r="J1026" s="117"/>
      <c r="K1026" s="117"/>
      <c r="L1026" s="117"/>
      <c r="M1026" s="117"/>
      <c r="N1026" s="117"/>
      <c r="O1026" s="117"/>
      <c r="P1026" s="117"/>
    </row>
    <row r="1027" s="95" customFormat="1" ht="15.75" customHeight="1" spans="1:16">
      <c r="A1027" s="112">
        <v>2160219</v>
      </c>
      <c r="B1027" s="113" t="s">
        <v>841</v>
      </c>
      <c r="C1027" s="119"/>
      <c r="D1027" s="119"/>
      <c r="E1027" s="115">
        <f t="shared" si="163"/>
        <v>0</v>
      </c>
      <c r="F1027" s="116" t="str">
        <f t="shared" si="164"/>
        <v/>
      </c>
      <c r="G1027" s="119"/>
      <c r="H1027" s="117"/>
      <c r="I1027" s="117"/>
      <c r="J1027" s="117"/>
      <c r="K1027" s="117"/>
      <c r="L1027" s="117"/>
      <c r="M1027" s="117"/>
      <c r="N1027" s="117"/>
      <c r="O1027" s="117"/>
      <c r="P1027" s="117"/>
    </row>
    <row r="1028" s="95" customFormat="1" ht="15.75" customHeight="1" spans="1:16">
      <c r="A1028" s="112">
        <v>2160250</v>
      </c>
      <c r="B1028" s="113" t="s">
        <v>67</v>
      </c>
      <c r="C1028" s="119"/>
      <c r="D1028" s="119">
        <v>80</v>
      </c>
      <c r="E1028" s="115">
        <f t="shared" si="163"/>
        <v>80</v>
      </c>
      <c r="F1028" s="116" t="str">
        <f t="shared" si="164"/>
        <v/>
      </c>
      <c r="G1028" s="119">
        <v>80</v>
      </c>
      <c r="H1028" s="117"/>
      <c r="I1028" s="117"/>
      <c r="J1028" s="117"/>
      <c r="K1028" s="117"/>
      <c r="L1028" s="117"/>
      <c r="M1028" s="117"/>
      <c r="N1028" s="117"/>
      <c r="O1028" s="117"/>
      <c r="P1028" s="117"/>
    </row>
    <row r="1029" s="95" customFormat="1" ht="15.75" customHeight="1" spans="1:16">
      <c r="A1029" s="112">
        <v>2160299</v>
      </c>
      <c r="B1029" s="113" t="s">
        <v>842</v>
      </c>
      <c r="C1029" s="119"/>
      <c r="D1029" s="119"/>
      <c r="E1029" s="115">
        <f t="shared" ref="E1029:E1092" si="173">D1029-C1029</f>
        <v>0</v>
      </c>
      <c r="F1029" s="116" t="str">
        <f t="shared" ref="F1029:F1092" si="174">IFERROR(E1029/C1029,"")</f>
        <v/>
      </c>
      <c r="G1029" s="119"/>
      <c r="H1029" s="117"/>
      <c r="I1029" s="117"/>
      <c r="J1029" s="117"/>
      <c r="K1029" s="117"/>
      <c r="L1029" s="117"/>
      <c r="M1029" s="117"/>
      <c r="N1029" s="117"/>
      <c r="O1029" s="117"/>
      <c r="P1029" s="117"/>
    </row>
    <row r="1030" s="95" customFormat="1" ht="15.75" customHeight="1" spans="1:16">
      <c r="A1030" s="112">
        <v>21606</v>
      </c>
      <c r="B1030" s="113" t="s">
        <v>843</v>
      </c>
      <c r="C1030" s="114">
        <f t="shared" ref="C1030:G1030" si="175">SUM(C1031,C1032,C1033,C1034,C1035)</f>
        <v>0</v>
      </c>
      <c r="D1030" s="114">
        <f t="shared" si="175"/>
        <v>0</v>
      </c>
      <c r="E1030" s="115">
        <f t="shared" si="173"/>
        <v>0</v>
      </c>
      <c r="F1030" s="116" t="str">
        <f t="shared" si="174"/>
        <v/>
      </c>
      <c r="G1030" s="114">
        <f t="shared" si="175"/>
        <v>0</v>
      </c>
      <c r="H1030" s="117"/>
      <c r="I1030" s="117"/>
      <c r="J1030" s="117"/>
      <c r="K1030" s="117"/>
      <c r="L1030" s="117"/>
      <c r="M1030" s="117"/>
      <c r="N1030" s="117"/>
      <c r="O1030" s="117"/>
      <c r="P1030" s="117"/>
    </row>
    <row r="1031" s="95" customFormat="1" ht="15.75" customHeight="1" spans="1:16">
      <c r="A1031" s="112">
        <v>2160601</v>
      </c>
      <c r="B1031" s="113" t="s">
        <v>58</v>
      </c>
      <c r="C1031" s="118"/>
      <c r="D1031" s="118"/>
      <c r="E1031" s="115">
        <f t="shared" si="173"/>
        <v>0</v>
      </c>
      <c r="F1031" s="116" t="str">
        <f t="shared" si="174"/>
        <v/>
      </c>
      <c r="G1031" s="118"/>
      <c r="H1031" s="117"/>
      <c r="I1031" s="117"/>
      <c r="J1031" s="117"/>
      <c r="K1031" s="117"/>
      <c r="L1031" s="117"/>
      <c r="M1031" s="117"/>
      <c r="N1031" s="117"/>
      <c r="O1031" s="117"/>
      <c r="P1031" s="117"/>
    </row>
    <row r="1032" s="95" customFormat="1" ht="15.75" customHeight="1" spans="1:16">
      <c r="A1032" s="112">
        <v>2160602</v>
      </c>
      <c r="B1032" s="113" t="s">
        <v>59</v>
      </c>
      <c r="C1032" s="119"/>
      <c r="D1032" s="119"/>
      <c r="E1032" s="115">
        <f t="shared" si="173"/>
        <v>0</v>
      </c>
      <c r="F1032" s="116" t="str">
        <f t="shared" si="174"/>
        <v/>
      </c>
      <c r="G1032" s="119"/>
      <c r="H1032" s="117"/>
      <c r="I1032" s="117"/>
      <c r="J1032" s="117"/>
      <c r="K1032" s="117"/>
      <c r="L1032" s="117"/>
      <c r="M1032" s="117"/>
      <c r="N1032" s="117"/>
      <c r="O1032" s="117"/>
      <c r="P1032" s="117"/>
    </row>
    <row r="1033" s="95" customFormat="1" ht="15.75" customHeight="1" spans="1:16">
      <c r="A1033" s="112">
        <v>2160603</v>
      </c>
      <c r="B1033" s="113" t="s">
        <v>60</v>
      </c>
      <c r="C1033" s="119"/>
      <c r="D1033" s="119"/>
      <c r="E1033" s="115">
        <f t="shared" si="173"/>
        <v>0</v>
      </c>
      <c r="F1033" s="116" t="str">
        <f t="shared" si="174"/>
        <v/>
      </c>
      <c r="G1033" s="119"/>
      <c r="H1033" s="117"/>
      <c r="I1033" s="117"/>
      <c r="J1033" s="117"/>
      <c r="K1033" s="117"/>
      <c r="L1033" s="117"/>
      <c r="M1033" s="117"/>
      <c r="N1033" s="117"/>
      <c r="O1033" s="117"/>
      <c r="P1033" s="117"/>
    </row>
    <row r="1034" s="95" customFormat="1" ht="15.75" customHeight="1" spans="1:16">
      <c r="A1034" s="112">
        <v>2160607</v>
      </c>
      <c r="B1034" s="113" t="s">
        <v>844</v>
      </c>
      <c r="C1034" s="119"/>
      <c r="D1034" s="119"/>
      <c r="E1034" s="115">
        <f t="shared" si="173"/>
        <v>0</v>
      </c>
      <c r="F1034" s="116" t="str">
        <f t="shared" si="174"/>
        <v/>
      </c>
      <c r="G1034" s="119"/>
      <c r="H1034" s="117"/>
      <c r="I1034" s="117"/>
      <c r="J1034" s="117"/>
      <c r="K1034" s="117"/>
      <c r="L1034" s="117"/>
      <c r="M1034" s="117"/>
      <c r="N1034" s="117"/>
      <c r="O1034" s="117"/>
      <c r="P1034" s="117"/>
    </row>
    <row r="1035" s="95" customFormat="1" ht="15.75" customHeight="1" spans="1:16">
      <c r="A1035" s="112">
        <v>2160699</v>
      </c>
      <c r="B1035" s="113" t="s">
        <v>845</v>
      </c>
      <c r="C1035" s="119"/>
      <c r="D1035" s="119"/>
      <c r="E1035" s="115">
        <f t="shared" si="173"/>
        <v>0</v>
      </c>
      <c r="F1035" s="116" t="str">
        <f t="shared" si="174"/>
        <v/>
      </c>
      <c r="G1035" s="119"/>
      <c r="H1035" s="117"/>
      <c r="I1035" s="117"/>
      <c r="J1035" s="117"/>
      <c r="K1035" s="117"/>
      <c r="L1035" s="117"/>
      <c r="M1035" s="117"/>
      <c r="N1035" s="117"/>
      <c r="O1035" s="117"/>
      <c r="P1035" s="117"/>
    </row>
    <row r="1036" s="95" customFormat="1" ht="15.75" customHeight="1" spans="1:16">
      <c r="A1036" s="112">
        <v>21699</v>
      </c>
      <c r="B1036" s="113" t="s">
        <v>846</v>
      </c>
      <c r="C1036" s="114">
        <f t="shared" ref="C1036:G1036" si="176">SUM(C1037,C1038)</f>
        <v>0</v>
      </c>
      <c r="D1036" s="114">
        <f t="shared" si="176"/>
        <v>0</v>
      </c>
      <c r="E1036" s="115">
        <f t="shared" si="173"/>
        <v>0</v>
      </c>
      <c r="F1036" s="116" t="str">
        <f t="shared" si="174"/>
        <v/>
      </c>
      <c r="G1036" s="114">
        <f t="shared" si="176"/>
        <v>0</v>
      </c>
      <c r="H1036" s="117"/>
      <c r="I1036" s="117"/>
      <c r="J1036" s="117"/>
      <c r="K1036" s="117"/>
      <c r="L1036" s="117"/>
      <c r="M1036" s="117"/>
      <c r="N1036" s="117"/>
      <c r="O1036" s="117"/>
      <c r="P1036" s="117"/>
    </row>
    <row r="1037" s="95" customFormat="1" ht="15.75" customHeight="1" spans="1:16">
      <c r="A1037" s="112">
        <v>2169901</v>
      </c>
      <c r="B1037" s="113" t="s">
        <v>847</v>
      </c>
      <c r="C1037" s="118"/>
      <c r="D1037" s="118"/>
      <c r="E1037" s="115">
        <f t="shared" si="173"/>
        <v>0</v>
      </c>
      <c r="F1037" s="116" t="str">
        <f t="shared" si="174"/>
        <v/>
      </c>
      <c r="G1037" s="118"/>
      <c r="H1037" s="117"/>
      <c r="I1037" s="117"/>
      <c r="J1037" s="117"/>
      <c r="K1037" s="117"/>
      <c r="L1037" s="117"/>
      <c r="M1037" s="117"/>
      <c r="N1037" s="117"/>
      <c r="O1037" s="117"/>
      <c r="P1037" s="117"/>
    </row>
    <row r="1038" s="95" customFormat="1" ht="15.75" customHeight="1" spans="1:16">
      <c r="A1038" s="112">
        <v>2169999</v>
      </c>
      <c r="B1038" s="113" t="s">
        <v>848</v>
      </c>
      <c r="C1038" s="118"/>
      <c r="D1038" s="118"/>
      <c r="E1038" s="115">
        <f t="shared" si="173"/>
        <v>0</v>
      </c>
      <c r="F1038" s="116" t="str">
        <f t="shared" si="174"/>
        <v/>
      </c>
      <c r="G1038" s="118"/>
      <c r="H1038" s="117"/>
      <c r="I1038" s="117"/>
      <c r="J1038" s="117"/>
      <c r="K1038" s="117"/>
      <c r="L1038" s="117"/>
      <c r="M1038" s="117"/>
      <c r="N1038" s="117"/>
      <c r="O1038" s="117"/>
      <c r="P1038" s="117"/>
    </row>
    <row r="1039" s="95" customFormat="1" ht="15.75" customHeight="1" spans="1:16">
      <c r="A1039" s="112">
        <v>217</v>
      </c>
      <c r="B1039" s="113" t="s">
        <v>849</v>
      </c>
      <c r="C1039" s="114">
        <f t="shared" ref="C1039:G1039" si="177">SUM(C1040,C1047,C1057,C1063,C1066)</f>
        <v>0</v>
      </c>
      <c r="D1039" s="114">
        <f t="shared" si="177"/>
        <v>0</v>
      </c>
      <c r="E1039" s="115">
        <f t="shared" si="173"/>
        <v>0</v>
      </c>
      <c r="F1039" s="116" t="str">
        <f t="shared" si="174"/>
        <v/>
      </c>
      <c r="G1039" s="114">
        <f t="shared" si="177"/>
        <v>0</v>
      </c>
      <c r="H1039" s="117"/>
      <c r="I1039" s="117"/>
      <c r="J1039" s="117"/>
      <c r="K1039" s="117"/>
      <c r="L1039" s="117"/>
      <c r="M1039" s="117"/>
      <c r="N1039" s="117"/>
      <c r="O1039" s="117"/>
      <c r="P1039" s="117"/>
    </row>
    <row r="1040" s="95" customFormat="1" ht="15.75" customHeight="1" spans="1:16">
      <c r="A1040" s="112">
        <v>21701</v>
      </c>
      <c r="B1040" s="113" t="s">
        <v>850</v>
      </c>
      <c r="C1040" s="114">
        <f t="shared" ref="C1040:G1040" si="178">SUM(C1041,C1042,C1043,C1044,C1045,C1046)</f>
        <v>0</v>
      </c>
      <c r="D1040" s="114">
        <f t="shared" si="178"/>
        <v>0</v>
      </c>
      <c r="E1040" s="115">
        <f t="shared" si="173"/>
        <v>0</v>
      </c>
      <c r="F1040" s="116" t="str">
        <f t="shared" si="174"/>
        <v/>
      </c>
      <c r="G1040" s="114">
        <f t="shared" si="178"/>
        <v>0</v>
      </c>
      <c r="H1040" s="117"/>
      <c r="I1040" s="117"/>
      <c r="J1040" s="117"/>
      <c r="K1040" s="117"/>
      <c r="L1040" s="117"/>
      <c r="M1040" s="117"/>
      <c r="N1040" s="117"/>
      <c r="O1040" s="117"/>
      <c r="P1040" s="117"/>
    </row>
    <row r="1041" s="95" customFormat="1" ht="15.75" customHeight="1" spans="1:16">
      <c r="A1041" s="112">
        <v>2170101</v>
      </c>
      <c r="B1041" s="113" t="s">
        <v>58</v>
      </c>
      <c r="C1041" s="118"/>
      <c r="D1041" s="118"/>
      <c r="E1041" s="115">
        <f t="shared" si="173"/>
        <v>0</v>
      </c>
      <c r="F1041" s="116" t="str">
        <f t="shared" si="174"/>
        <v/>
      </c>
      <c r="G1041" s="118"/>
      <c r="H1041" s="117"/>
      <c r="I1041" s="117"/>
      <c r="J1041" s="117"/>
      <c r="K1041" s="117"/>
      <c r="L1041" s="117"/>
      <c r="M1041" s="117"/>
      <c r="N1041" s="117"/>
      <c r="O1041" s="117"/>
      <c r="P1041" s="117"/>
    </row>
    <row r="1042" s="95" customFormat="1" ht="15.75" customHeight="1" spans="1:16">
      <c r="A1042" s="112">
        <v>2170102</v>
      </c>
      <c r="B1042" s="113" t="s">
        <v>59</v>
      </c>
      <c r="C1042" s="119"/>
      <c r="D1042" s="119"/>
      <c r="E1042" s="115">
        <f t="shared" si="173"/>
        <v>0</v>
      </c>
      <c r="F1042" s="116" t="str">
        <f t="shared" si="174"/>
        <v/>
      </c>
      <c r="G1042" s="119"/>
      <c r="H1042" s="117"/>
      <c r="I1042" s="117"/>
      <c r="J1042" s="117"/>
      <c r="K1042" s="117"/>
      <c r="L1042" s="117"/>
      <c r="M1042" s="117"/>
      <c r="N1042" s="117"/>
      <c r="O1042" s="117"/>
      <c r="P1042" s="117"/>
    </row>
    <row r="1043" s="95" customFormat="1" ht="15.75" customHeight="1" spans="1:16">
      <c r="A1043" s="112">
        <v>2170103</v>
      </c>
      <c r="B1043" s="113" t="s">
        <v>60</v>
      </c>
      <c r="C1043" s="119"/>
      <c r="D1043" s="119"/>
      <c r="E1043" s="115">
        <f t="shared" si="173"/>
        <v>0</v>
      </c>
      <c r="F1043" s="116" t="str">
        <f t="shared" si="174"/>
        <v/>
      </c>
      <c r="G1043" s="119"/>
      <c r="H1043" s="117"/>
      <c r="I1043" s="117"/>
      <c r="J1043" s="117"/>
      <c r="K1043" s="117"/>
      <c r="L1043" s="117"/>
      <c r="M1043" s="117"/>
      <c r="N1043" s="117"/>
      <c r="O1043" s="117"/>
      <c r="P1043" s="117"/>
    </row>
    <row r="1044" s="95" customFormat="1" ht="15.75" customHeight="1" spans="1:16">
      <c r="A1044" s="112">
        <v>2170104</v>
      </c>
      <c r="B1044" s="113" t="s">
        <v>851</v>
      </c>
      <c r="C1044" s="119"/>
      <c r="D1044" s="119"/>
      <c r="E1044" s="115">
        <f t="shared" si="173"/>
        <v>0</v>
      </c>
      <c r="F1044" s="116" t="str">
        <f t="shared" si="174"/>
        <v/>
      </c>
      <c r="G1044" s="119"/>
      <c r="H1044" s="117"/>
      <c r="I1044" s="117"/>
      <c r="J1044" s="117"/>
      <c r="K1044" s="117"/>
      <c r="L1044" s="117"/>
      <c r="M1044" s="117"/>
      <c r="N1044" s="117"/>
      <c r="O1044" s="117"/>
      <c r="P1044" s="117"/>
    </row>
    <row r="1045" s="95" customFormat="1" ht="15.75" customHeight="1" spans="1:16">
      <c r="A1045" s="112">
        <v>2170150</v>
      </c>
      <c r="B1045" s="113" t="s">
        <v>67</v>
      </c>
      <c r="C1045" s="119"/>
      <c r="D1045" s="119"/>
      <c r="E1045" s="115">
        <f t="shared" si="173"/>
        <v>0</v>
      </c>
      <c r="F1045" s="116" t="str">
        <f t="shared" si="174"/>
        <v/>
      </c>
      <c r="G1045" s="119"/>
      <c r="H1045" s="117"/>
      <c r="I1045" s="117"/>
      <c r="J1045" s="117"/>
      <c r="K1045" s="117"/>
      <c r="L1045" s="117"/>
      <c r="M1045" s="117"/>
      <c r="N1045" s="117"/>
      <c r="O1045" s="117"/>
      <c r="P1045" s="117"/>
    </row>
    <row r="1046" s="95" customFormat="1" ht="15.75" customHeight="1" spans="1:16">
      <c r="A1046" s="112">
        <v>2170199</v>
      </c>
      <c r="B1046" s="113" t="s">
        <v>852</v>
      </c>
      <c r="C1046" s="119"/>
      <c r="D1046" s="119"/>
      <c r="E1046" s="115">
        <f t="shared" si="173"/>
        <v>0</v>
      </c>
      <c r="F1046" s="116" t="str">
        <f t="shared" si="174"/>
        <v/>
      </c>
      <c r="G1046" s="119"/>
      <c r="H1046" s="117"/>
      <c r="I1046" s="117"/>
      <c r="J1046" s="117"/>
      <c r="K1046" s="117"/>
      <c r="L1046" s="117"/>
      <c r="M1046" s="117"/>
      <c r="N1046" s="117"/>
      <c r="O1046" s="117"/>
      <c r="P1046" s="117"/>
    </row>
    <row r="1047" s="95" customFormat="1" ht="15.75" customHeight="1" spans="1:16">
      <c r="A1047" s="112">
        <v>21702</v>
      </c>
      <c r="B1047" s="113" t="s">
        <v>853</v>
      </c>
      <c r="C1047" s="114">
        <f t="shared" ref="C1047:G1047" si="179">SUM(C1048,C1049,C1050,C1051,C1052,C1053,C1054,C1055,C1056)</f>
        <v>0</v>
      </c>
      <c r="D1047" s="114">
        <f t="shared" si="179"/>
        <v>0</v>
      </c>
      <c r="E1047" s="115">
        <f t="shared" si="173"/>
        <v>0</v>
      </c>
      <c r="F1047" s="116" t="str">
        <f t="shared" si="174"/>
        <v/>
      </c>
      <c r="G1047" s="114">
        <f t="shared" si="179"/>
        <v>0</v>
      </c>
      <c r="H1047" s="117"/>
      <c r="I1047" s="117"/>
      <c r="J1047" s="117"/>
      <c r="K1047" s="117"/>
      <c r="L1047" s="117"/>
      <c r="M1047" s="117"/>
      <c r="N1047" s="117"/>
      <c r="O1047" s="117"/>
      <c r="P1047" s="117"/>
    </row>
    <row r="1048" s="95" customFormat="1" ht="15.75" customHeight="1" spans="1:16">
      <c r="A1048" s="112">
        <v>2170201</v>
      </c>
      <c r="B1048" s="113" t="s">
        <v>854</v>
      </c>
      <c r="C1048" s="118"/>
      <c r="D1048" s="118"/>
      <c r="E1048" s="115">
        <f t="shared" si="173"/>
        <v>0</v>
      </c>
      <c r="F1048" s="116" t="str">
        <f t="shared" si="174"/>
        <v/>
      </c>
      <c r="G1048" s="118"/>
      <c r="H1048" s="117"/>
      <c r="I1048" s="117"/>
      <c r="J1048" s="117"/>
      <c r="K1048" s="117"/>
      <c r="L1048" s="117"/>
      <c r="M1048" s="117"/>
      <c r="N1048" s="117"/>
      <c r="O1048" s="117"/>
      <c r="P1048" s="117"/>
    </row>
    <row r="1049" s="95" customFormat="1" ht="15.75" customHeight="1" spans="1:16">
      <c r="A1049" s="112">
        <v>2170202</v>
      </c>
      <c r="B1049" s="113" t="s">
        <v>855</v>
      </c>
      <c r="C1049" s="119"/>
      <c r="D1049" s="119"/>
      <c r="E1049" s="115">
        <f t="shared" si="173"/>
        <v>0</v>
      </c>
      <c r="F1049" s="116" t="str">
        <f t="shared" si="174"/>
        <v/>
      </c>
      <c r="G1049" s="119"/>
      <c r="H1049" s="117"/>
      <c r="I1049" s="117"/>
      <c r="J1049" s="117"/>
      <c r="K1049" s="117"/>
      <c r="L1049" s="117"/>
      <c r="M1049" s="117"/>
      <c r="N1049" s="117"/>
      <c r="O1049" s="117"/>
      <c r="P1049" s="117"/>
    </row>
    <row r="1050" s="95" customFormat="1" ht="15.75" customHeight="1" spans="1:16">
      <c r="A1050" s="112">
        <v>2170203</v>
      </c>
      <c r="B1050" s="113" t="s">
        <v>856</v>
      </c>
      <c r="C1050" s="119"/>
      <c r="D1050" s="119"/>
      <c r="E1050" s="115">
        <f t="shared" si="173"/>
        <v>0</v>
      </c>
      <c r="F1050" s="116" t="str">
        <f t="shared" si="174"/>
        <v/>
      </c>
      <c r="G1050" s="119"/>
      <c r="H1050" s="117"/>
      <c r="I1050" s="117"/>
      <c r="J1050" s="117"/>
      <c r="K1050" s="117"/>
      <c r="L1050" s="117"/>
      <c r="M1050" s="117"/>
      <c r="N1050" s="117"/>
      <c r="O1050" s="117"/>
      <c r="P1050" s="117"/>
    </row>
    <row r="1051" s="95" customFormat="1" ht="15.75" customHeight="1" spans="1:16">
      <c r="A1051" s="112">
        <v>2170204</v>
      </c>
      <c r="B1051" s="113" t="s">
        <v>857</v>
      </c>
      <c r="C1051" s="119"/>
      <c r="D1051" s="119"/>
      <c r="E1051" s="115">
        <f t="shared" si="173"/>
        <v>0</v>
      </c>
      <c r="F1051" s="116" t="str">
        <f t="shared" si="174"/>
        <v/>
      </c>
      <c r="G1051" s="119"/>
      <c r="H1051" s="117"/>
      <c r="I1051" s="117"/>
      <c r="J1051" s="117"/>
      <c r="K1051" s="117"/>
      <c r="L1051" s="117"/>
      <c r="M1051" s="117"/>
      <c r="N1051" s="117"/>
      <c r="O1051" s="117"/>
      <c r="P1051" s="117"/>
    </row>
    <row r="1052" s="95" customFormat="1" ht="15.75" customHeight="1" spans="1:16">
      <c r="A1052" s="112">
        <v>2170205</v>
      </c>
      <c r="B1052" s="113" t="s">
        <v>858</v>
      </c>
      <c r="C1052" s="119"/>
      <c r="D1052" s="119"/>
      <c r="E1052" s="115">
        <f t="shared" si="173"/>
        <v>0</v>
      </c>
      <c r="F1052" s="116" t="str">
        <f t="shared" si="174"/>
        <v/>
      </c>
      <c r="G1052" s="119"/>
      <c r="H1052" s="117"/>
      <c r="I1052" s="117"/>
      <c r="J1052" s="117"/>
      <c r="K1052" s="117"/>
      <c r="L1052" s="117"/>
      <c r="M1052" s="117"/>
      <c r="N1052" s="117"/>
      <c r="O1052" s="117"/>
      <c r="P1052" s="117"/>
    </row>
    <row r="1053" s="95" customFormat="1" ht="15.75" customHeight="1" spans="1:16">
      <c r="A1053" s="112">
        <v>2170206</v>
      </c>
      <c r="B1053" s="113" t="s">
        <v>859</v>
      </c>
      <c r="C1053" s="119"/>
      <c r="D1053" s="119"/>
      <c r="E1053" s="115">
        <f t="shared" si="173"/>
        <v>0</v>
      </c>
      <c r="F1053" s="116" t="str">
        <f t="shared" si="174"/>
        <v/>
      </c>
      <c r="G1053" s="119"/>
      <c r="H1053" s="117"/>
      <c r="I1053" s="117"/>
      <c r="J1053" s="117"/>
      <c r="K1053" s="117"/>
      <c r="L1053" s="117"/>
      <c r="M1053" s="117"/>
      <c r="N1053" s="117"/>
      <c r="O1053" s="117"/>
      <c r="P1053" s="117"/>
    </row>
    <row r="1054" s="95" customFormat="1" ht="15.75" customHeight="1" spans="1:16">
      <c r="A1054" s="112">
        <v>2170207</v>
      </c>
      <c r="B1054" s="113" t="s">
        <v>860</v>
      </c>
      <c r="C1054" s="119"/>
      <c r="D1054" s="119"/>
      <c r="E1054" s="115">
        <f t="shared" si="173"/>
        <v>0</v>
      </c>
      <c r="F1054" s="116" t="str">
        <f t="shared" si="174"/>
        <v/>
      </c>
      <c r="G1054" s="119"/>
      <c r="H1054" s="117"/>
      <c r="I1054" s="117"/>
      <c r="J1054" s="117"/>
      <c r="K1054" s="117"/>
      <c r="L1054" s="117"/>
      <c r="M1054" s="117"/>
      <c r="N1054" s="117"/>
      <c r="O1054" s="117"/>
      <c r="P1054" s="117"/>
    </row>
    <row r="1055" s="95" customFormat="1" ht="15.75" customHeight="1" spans="1:16">
      <c r="A1055" s="112">
        <v>2170208</v>
      </c>
      <c r="B1055" s="113" t="s">
        <v>861</v>
      </c>
      <c r="C1055" s="119"/>
      <c r="D1055" s="119"/>
      <c r="E1055" s="115">
        <f t="shared" si="173"/>
        <v>0</v>
      </c>
      <c r="F1055" s="116" t="str">
        <f t="shared" si="174"/>
        <v/>
      </c>
      <c r="G1055" s="119"/>
      <c r="H1055" s="117"/>
      <c r="I1055" s="117"/>
      <c r="J1055" s="117"/>
      <c r="K1055" s="117"/>
      <c r="L1055" s="117"/>
      <c r="M1055" s="117"/>
      <c r="N1055" s="117"/>
      <c r="O1055" s="117"/>
      <c r="P1055" s="117"/>
    </row>
    <row r="1056" s="95" customFormat="1" ht="15.75" customHeight="1" spans="1:16">
      <c r="A1056" s="112">
        <v>2170299</v>
      </c>
      <c r="B1056" s="113" t="s">
        <v>862</v>
      </c>
      <c r="C1056" s="119"/>
      <c r="D1056" s="119"/>
      <c r="E1056" s="115">
        <f t="shared" si="173"/>
        <v>0</v>
      </c>
      <c r="F1056" s="116" t="str">
        <f t="shared" si="174"/>
        <v/>
      </c>
      <c r="G1056" s="119"/>
      <c r="H1056" s="117"/>
      <c r="I1056" s="117"/>
      <c r="J1056" s="117"/>
      <c r="K1056" s="117"/>
      <c r="L1056" s="117"/>
      <c r="M1056" s="117"/>
      <c r="N1056" s="117"/>
      <c r="O1056" s="117"/>
      <c r="P1056" s="117"/>
    </row>
    <row r="1057" s="95" customFormat="1" ht="15.75" customHeight="1" spans="1:16">
      <c r="A1057" s="112">
        <v>21703</v>
      </c>
      <c r="B1057" s="113" t="s">
        <v>863</v>
      </c>
      <c r="C1057" s="114">
        <f t="shared" ref="C1057:G1057" si="180">SUM(C1058,C1059,C1060,C1061,C1062)</f>
        <v>0</v>
      </c>
      <c r="D1057" s="114">
        <f t="shared" si="180"/>
        <v>0</v>
      </c>
      <c r="E1057" s="115">
        <f t="shared" si="173"/>
        <v>0</v>
      </c>
      <c r="F1057" s="116" t="str">
        <f t="shared" si="174"/>
        <v/>
      </c>
      <c r="G1057" s="114">
        <f t="shared" si="180"/>
        <v>0</v>
      </c>
      <c r="H1057" s="117"/>
      <c r="I1057" s="117"/>
      <c r="J1057" s="117"/>
      <c r="K1057" s="117"/>
      <c r="L1057" s="117"/>
      <c r="M1057" s="117"/>
      <c r="N1057" s="117"/>
      <c r="O1057" s="117"/>
      <c r="P1057" s="117"/>
    </row>
    <row r="1058" s="95" customFormat="1" ht="15.75" customHeight="1" spans="1:16">
      <c r="A1058" s="112">
        <v>2170301</v>
      </c>
      <c r="B1058" s="113" t="s">
        <v>864</v>
      </c>
      <c r="C1058" s="118"/>
      <c r="D1058" s="118"/>
      <c r="E1058" s="115">
        <f t="shared" si="173"/>
        <v>0</v>
      </c>
      <c r="F1058" s="116" t="str">
        <f t="shared" si="174"/>
        <v/>
      </c>
      <c r="G1058" s="118"/>
      <c r="H1058" s="117"/>
      <c r="I1058" s="117"/>
      <c r="J1058" s="117"/>
      <c r="K1058" s="117"/>
      <c r="L1058" s="117"/>
      <c r="M1058" s="117"/>
      <c r="N1058" s="117"/>
      <c r="O1058" s="117"/>
      <c r="P1058" s="117"/>
    </row>
    <row r="1059" s="95" customFormat="1" ht="15.75" customHeight="1" spans="1:16">
      <c r="A1059" s="112">
        <v>2170302</v>
      </c>
      <c r="B1059" s="113" t="s">
        <v>865</v>
      </c>
      <c r="C1059" s="119"/>
      <c r="D1059" s="119"/>
      <c r="E1059" s="115">
        <f t="shared" si="173"/>
        <v>0</v>
      </c>
      <c r="F1059" s="116" t="str">
        <f t="shared" si="174"/>
        <v/>
      </c>
      <c r="G1059" s="119"/>
      <c r="H1059" s="117"/>
      <c r="I1059" s="117"/>
      <c r="J1059" s="117"/>
      <c r="K1059" s="117"/>
      <c r="L1059" s="117"/>
      <c r="M1059" s="117"/>
      <c r="N1059" s="117"/>
      <c r="O1059" s="117"/>
      <c r="P1059" s="117"/>
    </row>
    <row r="1060" s="95" customFormat="1" ht="15.75" customHeight="1" spans="1:16">
      <c r="A1060" s="112">
        <v>2170303</v>
      </c>
      <c r="B1060" s="113" t="s">
        <v>866</v>
      </c>
      <c r="C1060" s="119"/>
      <c r="D1060" s="119"/>
      <c r="E1060" s="115">
        <f t="shared" si="173"/>
        <v>0</v>
      </c>
      <c r="F1060" s="116" t="str">
        <f t="shared" si="174"/>
        <v/>
      </c>
      <c r="G1060" s="119"/>
      <c r="H1060" s="117"/>
      <c r="I1060" s="117"/>
      <c r="J1060" s="117"/>
      <c r="K1060" s="117"/>
      <c r="L1060" s="117"/>
      <c r="M1060" s="117"/>
      <c r="N1060" s="117"/>
      <c r="O1060" s="117"/>
      <c r="P1060" s="117"/>
    </row>
    <row r="1061" s="95" customFormat="1" ht="15.75" customHeight="1" spans="1:16">
      <c r="A1061" s="112">
        <v>2170304</v>
      </c>
      <c r="B1061" s="113" t="s">
        <v>867</v>
      </c>
      <c r="C1061" s="119"/>
      <c r="D1061" s="119"/>
      <c r="E1061" s="115">
        <f t="shared" si="173"/>
        <v>0</v>
      </c>
      <c r="F1061" s="116" t="str">
        <f t="shared" si="174"/>
        <v/>
      </c>
      <c r="G1061" s="119"/>
      <c r="H1061" s="117"/>
      <c r="I1061" s="117"/>
      <c r="J1061" s="117"/>
      <c r="K1061" s="117"/>
      <c r="L1061" s="117"/>
      <c r="M1061" s="117"/>
      <c r="N1061" s="117"/>
      <c r="O1061" s="117"/>
      <c r="P1061" s="117"/>
    </row>
    <row r="1062" s="95" customFormat="1" ht="15.75" customHeight="1" spans="1:16">
      <c r="A1062" s="112">
        <v>2170399</v>
      </c>
      <c r="B1062" s="113" t="s">
        <v>868</v>
      </c>
      <c r="C1062" s="119"/>
      <c r="D1062" s="119"/>
      <c r="E1062" s="115">
        <f t="shared" si="173"/>
        <v>0</v>
      </c>
      <c r="F1062" s="116" t="str">
        <f t="shared" si="174"/>
        <v/>
      </c>
      <c r="G1062" s="119"/>
      <c r="H1062" s="117"/>
      <c r="I1062" s="117"/>
      <c r="J1062" s="117"/>
      <c r="K1062" s="117"/>
      <c r="L1062" s="117"/>
      <c r="M1062" s="117"/>
      <c r="N1062" s="117"/>
      <c r="O1062" s="117"/>
      <c r="P1062" s="117"/>
    </row>
    <row r="1063" s="95" customFormat="1" ht="15.75" customHeight="1" spans="1:16">
      <c r="A1063" s="112">
        <v>21704</v>
      </c>
      <c r="B1063" s="113" t="s">
        <v>869</v>
      </c>
      <c r="C1063" s="114">
        <f t="shared" ref="C1063:G1063" si="181">SUM(C1064,C1065)</f>
        <v>0</v>
      </c>
      <c r="D1063" s="114">
        <f t="shared" si="181"/>
        <v>0</v>
      </c>
      <c r="E1063" s="115">
        <f t="shared" si="173"/>
        <v>0</v>
      </c>
      <c r="F1063" s="116" t="str">
        <f t="shared" si="174"/>
        <v/>
      </c>
      <c r="G1063" s="114">
        <f t="shared" si="181"/>
        <v>0</v>
      </c>
      <c r="H1063" s="117"/>
      <c r="I1063" s="117"/>
      <c r="J1063" s="117"/>
      <c r="K1063" s="117"/>
      <c r="L1063" s="117"/>
      <c r="M1063" s="117"/>
      <c r="N1063" s="117"/>
      <c r="O1063" s="117"/>
      <c r="P1063" s="117"/>
    </row>
    <row r="1064" s="95" customFormat="1" ht="15.75" customHeight="1" spans="1:16">
      <c r="A1064" s="112">
        <v>2170401</v>
      </c>
      <c r="B1064" s="113" t="s">
        <v>870</v>
      </c>
      <c r="C1064" s="118"/>
      <c r="D1064" s="118"/>
      <c r="E1064" s="115">
        <f t="shared" si="173"/>
        <v>0</v>
      </c>
      <c r="F1064" s="116" t="str">
        <f t="shared" si="174"/>
        <v/>
      </c>
      <c r="G1064" s="118"/>
      <c r="H1064" s="117"/>
      <c r="I1064" s="117"/>
      <c r="J1064" s="117"/>
      <c r="K1064" s="117"/>
      <c r="L1064" s="117"/>
      <c r="M1064" s="117"/>
      <c r="N1064" s="117"/>
      <c r="O1064" s="117"/>
      <c r="P1064" s="117"/>
    </row>
    <row r="1065" s="95" customFormat="1" ht="15.75" customHeight="1" spans="1:16">
      <c r="A1065" s="112">
        <v>2170499</v>
      </c>
      <c r="B1065" s="113" t="s">
        <v>871</v>
      </c>
      <c r="C1065" s="118"/>
      <c r="D1065" s="118"/>
      <c r="E1065" s="115">
        <f t="shared" si="173"/>
        <v>0</v>
      </c>
      <c r="F1065" s="116" t="str">
        <f t="shared" si="174"/>
        <v/>
      </c>
      <c r="G1065" s="118"/>
      <c r="H1065" s="117"/>
      <c r="I1065" s="117"/>
      <c r="J1065" s="117"/>
      <c r="K1065" s="117"/>
      <c r="L1065" s="117"/>
      <c r="M1065" s="117"/>
      <c r="N1065" s="117"/>
      <c r="O1065" s="117"/>
      <c r="P1065" s="117"/>
    </row>
    <row r="1066" s="95" customFormat="1" ht="15.75" customHeight="1" spans="1:16">
      <c r="A1066" s="112">
        <v>21799</v>
      </c>
      <c r="B1066" s="113" t="s">
        <v>872</v>
      </c>
      <c r="C1066" s="114">
        <f t="shared" ref="C1066:G1066" si="182">SUM(C1067,C1068)</f>
        <v>0</v>
      </c>
      <c r="D1066" s="114">
        <f t="shared" si="182"/>
        <v>0</v>
      </c>
      <c r="E1066" s="115">
        <f t="shared" si="173"/>
        <v>0</v>
      </c>
      <c r="F1066" s="116" t="str">
        <f t="shared" si="174"/>
        <v/>
      </c>
      <c r="G1066" s="114">
        <f t="shared" si="182"/>
        <v>0</v>
      </c>
      <c r="H1066" s="117"/>
      <c r="I1066" s="117"/>
      <c r="J1066" s="117"/>
      <c r="K1066" s="117"/>
      <c r="L1066" s="117"/>
      <c r="M1066" s="117"/>
      <c r="N1066" s="117"/>
      <c r="O1066" s="117"/>
      <c r="P1066" s="117"/>
    </row>
    <row r="1067" s="95" customFormat="1" ht="15.75" customHeight="1" spans="1:16">
      <c r="A1067" s="112">
        <v>2179902</v>
      </c>
      <c r="B1067" s="113" t="s">
        <v>873</v>
      </c>
      <c r="C1067" s="118"/>
      <c r="D1067" s="118"/>
      <c r="E1067" s="115">
        <f t="shared" si="173"/>
        <v>0</v>
      </c>
      <c r="F1067" s="116" t="str">
        <f t="shared" si="174"/>
        <v/>
      </c>
      <c r="G1067" s="118"/>
      <c r="H1067" s="117"/>
      <c r="I1067" s="117"/>
      <c r="J1067" s="117"/>
      <c r="K1067" s="117"/>
      <c r="L1067" s="117"/>
      <c r="M1067" s="117"/>
      <c r="N1067" s="117"/>
      <c r="O1067" s="117"/>
      <c r="P1067" s="117"/>
    </row>
    <row r="1068" s="95" customFormat="1" ht="15.75" customHeight="1" spans="1:16">
      <c r="A1068" s="112">
        <v>2179999</v>
      </c>
      <c r="B1068" s="113" t="s">
        <v>874</v>
      </c>
      <c r="C1068" s="118"/>
      <c r="D1068" s="118"/>
      <c r="E1068" s="115">
        <f t="shared" si="173"/>
        <v>0</v>
      </c>
      <c r="F1068" s="116" t="str">
        <f t="shared" si="174"/>
        <v/>
      </c>
      <c r="G1068" s="118"/>
      <c r="H1068" s="117"/>
      <c r="I1068" s="117"/>
      <c r="J1068" s="117"/>
      <c r="K1068" s="117"/>
      <c r="L1068" s="117"/>
      <c r="M1068" s="117"/>
      <c r="N1068" s="117"/>
      <c r="O1068" s="117"/>
      <c r="P1068" s="117"/>
    </row>
    <row r="1069" s="95" customFormat="1" ht="15.75" customHeight="1" spans="1:16">
      <c r="A1069" s="112">
        <v>219</v>
      </c>
      <c r="B1069" s="113" t="s">
        <v>875</v>
      </c>
      <c r="C1069" s="114">
        <f t="shared" ref="C1069:G1069" si="183">SUM(C1070,C1071,C1072,C1073,C1074,C1075,C1076,C1077,C1078)</f>
        <v>0</v>
      </c>
      <c r="D1069" s="114">
        <f t="shared" si="183"/>
        <v>0</v>
      </c>
      <c r="E1069" s="115">
        <f t="shared" si="173"/>
        <v>0</v>
      </c>
      <c r="F1069" s="116" t="str">
        <f t="shared" si="174"/>
        <v/>
      </c>
      <c r="G1069" s="114">
        <f t="shared" si="183"/>
        <v>0</v>
      </c>
      <c r="H1069" s="117"/>
      <c r="I1069" s="117"/>
      <c r="J1069" s="117"/>
      <c r="K1069" s="117"/>
      <c r="L1069" s="117"/>
      <c r="M1069" s="117"/>
      <c r="N1069" s="117"/>
      <c r="O1069" s="117"/>
      <c r="P1069" s="117"/>
    </row>
    <row r="1070" s="95" customFormat="1" ht="15.75" customHeight="1" spans="1:16">
      <c r="A1070" s="112">
        <v>21901</v>
      </c>
      <c r="B1070" s="113" t="s">
        <v>876</v>
      </c>
      <c r="C1070" s="118"/>
      <c r="D1070" s="118"/>
      <c r="E1070" s="115">
        <f t="shared" si="173"/>
        <v>0</v>
      </c>
      <c r="F1070" s="116" t="str">
        <f t="shared" si="174"/>
        <v/>
      </c>
      <c r="G1070" s="118"/>
      <c r="H1070" s="117"/>
      <c r="I1070" s="117"/>
      <c r="J1070" s="117"/>
      <c r="K1070" s="117"/>
      <c r="L1070" s="117"/>
      <c r="M1070" s="117"/>
      <c r="N1070" s="117"/>
      <c r="O1070" s="117"/>
      <c r="P1070" s="117"/>
    </row>
    <row r="1071" s="95" customFormat="1" ht="15.75" customHeight="1" spans="1:16">
      <c r="A1071" s="112">
        <v>21902</v>
      </c>
      <c r="B1071" s="113" t="s">
        <v>877</v>
      </c>
      <c r="C1071" s="119"/>
      <c r="D1071" s="119"/>
      <c r="E1071" s="115">
        <f t="shared" si="173"/>
        <v>0</v>
      </c>
      <c r="F1071" s="116" t="str">
        <f t="shared" si="174"/>
        <v/>
      </c>
      <c r="G1071" s="119"/>
      <c r="H1071" s="117"/>
      <c r="I1071" s="117"/>
      <c r="J1071" s="117"/>
      <c r="K1071" s="117"/>
      <c r="L1071" s="117"/>
      <c r="M1071" s="117"/>
      <c r="N1071" s="117"/>
      <c r="O1071" s="117"/>
      <c r="P1071" s="117"/>
    </row>
    <row r="1072" s="95" customFormat="1" ht="15.75" customHeight="1" spans="1:16">
      <c r="A1072" s="112">
        <v>21903</v>
      </c>
      <c r="B1072" s="113" t="s">
        <v>878</v>
      </c>
      <c r="C1072" s="119"/>
      <c r="D1072" s="119"/>
      <c r="E1072" s="115">
        <f t="shared" si="173"/>
        <v>0</v>
      </c>
      <c r="F1072" s="116" t="str">
        <f t="shared" si="174"/>
        <v/>
      </c>
      <c r="G1072" s="119"/>
      <c r="H1072" s="117"/>
      <c r="I1072" s="117"/>
      <c r="J1072" s="117"/>
      <c r="K1072" s="117"/>
      <c r="L1072" s="117"/>
      <c r="M1072" s="117"/>
      <c r="N1072" s="117"/>
      <c r="O1072" s="117"/>
      <c r="P1072" s="117"/>
    </row>
    <row r="1073" s="95" customFormat="1" ht="15.75" customHeight="1" spans="1:16">
      <c r="A1073" s="112">
        <v>21904</v>
      </c>
      <c r="B1073" s="113" t="s">
        <v>879</v>
      </c>
      <c r="C1073" s="119"/>
      <c r="D1073" s="119"/>
      <c r="E1073" s="115">
        <f t="shared" si="173"/>
        <v>0</v>
      </c>
      <c r="F1073" s="116" t="str">
        <f t="shared" si="174"/>
        <v/>
      </c>
      <c r="G1073" s="119"/>
      <c r="H1073" s="117"/>
      <c r="I1073" s="117"/>
      <c r="J1073" s="117"/>
      <c r="K1073" s="117"/>
      <c r="L1073" s="117"/>
      <c r="M1073" s="117"/>
      <c r="N1073" s="117"/>
      <c r="O1073" s="117"/>
      <c r="P1073" s="117"/>
    </row>
    <row r="1074" s="95" customFormat="1" ht="15.75" customHeight="1" spans="1:16">
      <c r="A1074" s="112">
        <v>21905</v>
      </c>
      <c r="B1074" s="113" t="s">
        <v>880</v>
      </c>
      <c r="C1074" s="119"/>
      <c r="D1074" s="119"/>
      <c r="E1074" s="115">
        <f t="shared" si="173"/>
        <v>0</v>
      </c>
      <c r="F1074" s="116" t="str">
        <f t="shared" si="174"/>
        <v/>
      </c>
      <c r="G1074" s="119"/>
      <c r="H1074" s="117"/>
      <c r="I1074" s="117"/>
      <c r="J1074" s="117"/>
      <c r="K1074" s="117"/>
      <c r="L1074" s="117"/>
      <c r="M1074" s="117"/>
      <c r="N1074" s="117"/>
      <c r="O1074" s="117"/>
      <c r="P1074" s="117"/>
    </row>
    <row r="1075" s="95" customFormat="1" ht="15.75" customHeight="1" spans="1:16">
      <c r="A1075" s="112">
        <v>21906</v>
      </c>
      <c r="B1075" s="113" t="s">
        <v>641</v>
      </c>
      <c r="C1075" s="119"/>
      <c r="D1075" s="119"/>
      <c r="E1075" s="115">
        <f t="shared" si="173"/>
        <v>0</v>
      </c>
      <c r="F1075" s="116" t="str">
        <f t="shared" si="174"/>
        <v/>
      </c>
      <c r="G1075" s="119"/>
      <c r="H1075" s="117"/>
      <c r="I1075" s="117"/>
      <c r="J1075" s="117"/>
      <c r="K1075" s="117"/>
      <c r="L1075" s="117"/>
      <c r="M1075" s="117"/>
      <c r="N1075" s="117"/>
      <c r="O1075" s="117"/>
      <c r="P1075" s="117"/>
    </row>
    <row r="1076" s="95" customFormat="1" ht="15.75" customHeight="1" spans="1:16">
      <c r="A1076" s="112">
        <v>21907</v>
      </c>
      <c r="B1076" s="113" t="s">
        <v>881</v>
      </c>
      <c r="C1076" s="119"/>
      <c r="D1076" s="119"/>
      <c r="E1076" s="115">
        <f t="shared" si="173"/>
        <v>0</v>
      </c>
      <c r="F1076" s="116" t="str">
        <f t="shared" si="174"/>
        <v/>
      </c>
      <c r="G1076" s="119"/>
      <c r="H1076" s="117"/>
      <c r="I1076" s="117"/>
      <c r="J1076" s="117"/>
      <c r="K1076" s="117"/>
      <c r="L1076" s="117"/>
      <c r="M1076" s="117"/>
      <c r="N1076" s="117"/>
      <c r="O1076" s="117"/>
      <c r="P1076" s="117"/>
    </row>
    <row r="1077" s="95" customFormat="1" ht="15.75" customHeight="1" spans="1:16">
      <c r="A1077" s="112">
        <v>21908</v>
      </c>
      <c r="B1077" s="113" t="s">
        <v>882</v>
      </c>
      <c r="C1077" s="119"/>
      <c r="D1077" s="119"/>
      <c r="E1077" s="115">
        <f t="shared" si="173"/>
        <v>0</v>
      </c>
      <c r="F1077" s="116" t="str">
        <f t="shared" si="174"/>
        <v/>
      </c>
      <c r="G1077" s="119"/>
      <c r="H1077" s="117"/>
      <c r="I1077" s="117"/>
      <c r="J1077" s="117"/>
      <c r="K1077" s="117"/>
      <c r="L1077" s="117"/>
      <c r="M1077" s="117"/>
      <c r="N1077" s="117"/>
      <c r="O1077" s="117"/>
      <c r="P1077" s="117"/>
    </row>
    <row r="1078" s="95" customFormat="1" ht="15.75" customHeight="1" spans="1:16">
      <c r="A1078" s="112">
        <v>21999</v>
      </c>
      <c r="B1078" s="113" t="s">
        <v>883</v>
      </c>
      <c r="C1078" s="119"/>
      <c r="D1078" s="119"/>
      <c r="E1078" s="115">
        <f t="shared" si="173"/>
        <v>0</v>
      </c>
      <c r="F1078" s="116" t="str">
        <f t="shared" si="174"/>
        <v/>
      </c>
      <c r="G1078" s="119"/>
      <c r="H1078" s="117"/>
      <c r="I1078" s="117"/>
      <c r="J1078" s="117"/>
      <c r="K1078" s="117"/>
      <c r="L1078" s="117"/>
      <c r="M1078" s="117"/>
      <c r="N1078" s="117"/>
      <c r="O1078" s="117"/>
      <c r="P1078" s="117"/>
    </row>
    <row r="1079" s="95" customFormat="1" ht="15.75" customHeight="1" spans="1:16">
      <c r="A1079" s="112">
        <v>220</v>
      </c>
      <c r="B1079" s="113" t="s">
        <v>884</v>
      </c>
      <c r="C1079" s="114">
        <f t="shared" ref="C1079:G1079" si="184">SUM(C1080,C1107,C1122)</f>
        <v>3209</v>
      </c>
      <c r="D1079" s="114">
        <f t="shared" si="184"/>
        <v>2900</v>
      </c>
      <c r="E1079" s="115">
        <f t="shared" si="173"/>
        <v>-309</v>
      </c>
      <c r="F1079" s="116">
        <f t="shared" si="174"/>
        <v>-0.0962916796509816</v>
      </c>
      <c r="G1079" s="114">
        <f t="shared" si="184"/>
        <v>2900</v>
      </c>
      <c r="H1079" s="117"/>
      <c r="I1079" s="117"/>
      <c r="J1079" s="117"/>
      <c r="K1079" s="117"/>
      <c r="L1079" s="117"/>
      <c r="M1079" s="117"/>
      <c r="N1079" s="117"/>
      <c r="O1079" s="117"/>
      <c r="P1079" s="117"/>
    </row>
    <row r="1080" s="95" customFormat="1" ht="15.75" customHeight="1" spans="1:16">
      <c r="A1080" s="112">
        <v>22001</v>
      </c>
      <c r="B1080" s="113" t="s">
        <v>885</v>
      </c>
      <c r="C1080" s="114">
        <f t="shared" ref="C1080:G1080" si="185">SUM(C1081,C1082,C1083,C1084,C1085,C1086,C1087,C1088,C1089,C1090,C1091,C1092,C1093,C1094,C1095,C1096,C1097,C1098,C1099,C1100,C1101,C1102,C1103,C1104,C1105,C1106)</f>
        <v>3144</v>
      </c>
      <c r="D1080" s="114">
        <f t="shared" si="185"/>
        <v>2838</v>
      </c>
      <c r="E1080" s="115">
        <f t="shared" si="173"/>
        <v>-306</v>
      </c>
      <c r="F1080" s="116">
        <f t="shared" si="174"/>
        <v>-0.0973282442748092</v>
      </c>
      <c r="G1080" s="114">
        <f t="shared" si="185"/>
        <v>2838</v>
      </c>
      <c r="H1080" s="117"/>
      <c r="I1080" s="117"/>
      <c r="J1080" s="117"/>
      <c r="K1080" s="117"/>
      <c r="L1080" s="117"/>
      <c r="M1080" s="117"/>
      <c r="N1080" s="117"/>
      <c r="O1080" s="117"/>
      <c r="P1080" s="117"/>
    </row>
    <row r="1081" s="95" customFormat="1" ht="15.75" customHeight="1" spans="1:16">
      <c r="A1081" s="112">
        <v>2200101</v>
      </c>
      <c r="B1081" s="113" t="s">
        <v>58</v>
      </c>
      <c r="C1081" s="118">
        <v>214</v>
      </c>
      <c r="D1081" s="118">
        <v>315</v>
      </c>
      <c r="E1081" s="115">
        <f t="shared" si="173"/>
        <v>101</v>
      </c>
      <c r="F1081" s="116">
        <f t="shared" si="174"/>
        <v>0.47196261682243</v>
      </c>
      <c r="G1081" s="118">
        <v>315</v>
      </c>
      <c r="H1081" s="117"/>
      <c r="I1081" s="117"/>
      <c r="J1081" s="117"/>
      <c r="K1081" s="117"/>
      <c r="L1081" s="117"/>
      <c r="M1081" s="117"/>
      <c r="N1081" s="117"/>
      <c r="O1081" s="117"/>
      <c r="P1081" s="117"/>
    </row>
    <row r="1082" s="95" customFormat="1" ht="15.75" customHeight="1" spans="1:16">
      <c r="A1082" s="112">
        <v>2200102</v>
      </c>
      <c r="B1082" s="113" t="s">
        <v>59</v>
      </c>
      <c r="C1082" s="119">
        <v>125</v>
      </c>
      <c r="D1082" s="119"/>
      <c r="E1082" s="115">
        <f t="shared" si="173"/>
        <v>-125</v>
      </c>
      <c r="F1082" s="116">
        <f t="shared" si="174"/>
        <v>-1</v>
      </c>
      <c r="G1082" s="119"/>
      <c r="H1082" s="117"/>
      <c r="I1082" s="117"/>
      <c r="J1082" s="117"/>
      <c r="K1082" s="117"/>
      <c r="L1082" s="117"/>
      <c r="M1082" s="117"/>
      <c r="N1082" s="117"/>
      <c r="O1082" s="117"/>
      <c r="P1082" s="117"/>
    </row>
    <row r="1083" s="95" customFormat="1" ht="15.75" customHeight="1" spans="1:16">
      <c r="A1083" s="112">
        <v>2200103</v>
      </c>
      <c r="B1083" s="113" t="s">
        <v>60</v>
      </c>
      <c r="C1083" s="119"/>
      <c r="D1083" s="119"/>
      <c r="E1083" s="115">
        <f t="shared" si="173"/>
        <v>0</v>
      </c>
      <c r="F1083" s="116" t="str">
        <f t="shared" si="174"/>
        <v/>
      </c>
      <c r="G1083" s="119"/>
      <c r="H1083" s="117"/>
      <c r="I1083" s="117"/>
      <c r="J1083" s="117"/>
      <c r="K1083" s="117"/>
      <c r="L1083" s="117"/>
      <c r="M1083" s="117"/>
      <c r="N1083" s="117"/>
      <c r="O1083" s="117"/>
      <c r="P1083" s="117"/>
    </row>
    <row r="1084" s="95" customFormat="1" ht="15.75" customHeight="1" spans="1:16">
      <c r="A1084" s="112">
        <v>2200104</v>
      </c>
      <c r="B1084" s="113" t="s">
        <v>886</v>
      </c>
      <c r="C1084" s="119"/>
      <c r="D1084" s="119"/>
      <c r="E1084" s="115">
        <f t="shared" si="173"/>
        <v>0</v>
      </c>
      <c r="F1084" s="116" t="str">
        <f t="shared" si="174"/>
        <v/>
      </c>
      <c r="G1084" s="119"/>
      <c r="H1084" s="117"/>
      <c r="I1084" s="117"/>
      <c r="J1084" s="117"/>
      <c r="K1084" s="117"/>
      <c r="L1084" s="117"/>
      <c r="M1084" s="117"/>
      <c r="N1084" s="117"/>
      <c r="O1084" s="117"/>
      <c r="P1084" s="117"/>
    </row>
    <row r="1085" s="95" customFormat="1" ht="15.75" customHeight="1" spans="1:16">
      <c r="A1085" s="112">
        <v>2200106</v>
      </c>
      <c r="B1085" s="113" t="s">
        <v>887</v>
      </c>
      <c r="C1085" s="119"/>
      <c r="D1085" s="119"/>
      <c r="E1085" s="115">
        <f t="shared" si="173"/>
        <v>0</v>
      </c>
      <c r="F1085" s="116" t="str">
        <f t="shared" si="174"/>
        <v/>
      </c>
      <c r="G1085" s="119"/>
      <c r="H1085" s="117"/>
      <c r="I1085" s="117"/>
      <c r="J1085" s="117"/>
      <c r="K1085" s="117"/>
      <c r="L1085" s="117"/>
      <c r="M1085" s="117"/>
      <c r="N1085" s="117"/>
      <c r="O1085" s="117"/>
      <c r="P1085" s="117"/>
    </row>
    <row r="1086" s="95" customFormat="1" ht="15.75" customHeight="1" spans="1:16">
      <c r="A1086" s="112">
        <v>2200107</v>
      </c>
      <c r="B1086" s="113" t="s">
        <v>888</v>
      </c>
      <c r="C1086" s="119"/>
      <c r="D1086" s="119"/>
      <c r="E1086" s="115">
        <f t="shared" si="173"/>
        <v>0</v>
      </c>
      <c r="F1086" s="116" t="str">
        <f t="shared" si="174"/>
        <v/>
      </c>
      <c r="G1086" s="119"/>
      <c r="H1086" s="117"/>
      <c r="I1086" s="117"/>
      <c r="J1086" s="117"/>
      <c r="K1086" s="117"/>
      <c r="L1086" s="117"/>
      <c r="M1086" s="117"/>
      <c r="N1086" s="117"/>
      <c r="O1086" s="117"/>
      <c r="P1086" s="117"/>
    </row>
    <row r="1087" s="95" customFormat="1" ht="15.75" customHeight="1" spans="1:16">
      <c r="A1087" s="112">
        <v>2200108</v>
      </c>
      <c r="B1087" s="113" t="s">
        <v>889</v>
      </c>
      <c r="C1087" s="119"/>
      <c r="D1087" s="119"/>
      <c r="E1087" s="115">
        <f t="shared" si="173"/>
        <v>0</v>
      </c>
      <c r="F1087" s="116" t="str">
        <f t="shared" si="174"/>
        <v/>
      </c>
      <c r="G1087" s="119"/>
      <c r="H1087" s="117"/>
      <c r="I1087" s="117"/>
      <c r="J1087" s="117"/>
      <c r="K1087" s="117"/>
      <c r="L1087" s="117"/>
      <c r="M1087" s="117"/>
      <c r="N1087" s="117"/>
      <c r="O1087" s="117"/>
      <c r="P1087" s="117"/>
    </row>
    <row r="1088" s="95" customFormat="1" ht="15.75" customHeight="1" spans="1:16">
      <c r="A1088" s="112">
        <v>2200109</v>
      </c>
      <c r="B1088" s="113" t="s">
        <v>890</v>
      </c>
      <c r="C1088" s="119"/>
      <c r="D1088" s="119"/>
      <c r="E1088" s="115">
        <f t="shared" si="173"/>
        <v>0</v>
      </c>
      <c r="F1088" s="116" t="str">
        <f t="shared" si="174"/>
        <v/>
      </c>
      <c r="G1088" s="119"/>
      <c r="H1088" s="117"/>
      <c r="I1088" s="117"/>
      <c r="J1088" s="117"/>
      <c r="K1088" s="117"/>
      <c r="L1088" s="117"/>
      <c r="M1088" s="117"/>
      <c r="N1088" s="117"/>
      <c r="O1088" s="117"/>
      <c r="P1088" s="117"/>
    </row>
    <row r="1089" s="95" customFormat="1" ht="15.75" customHeight="1" spans="1:16">
      <c r="A1089" s="112">
        <v>2200112</v>
      </c>
      <c r="B1089" s="113" t="s">
        <v>891</v>
      </c>
      <c r="C1089" s="119">
        <v>169</v>
      </c>
      <c r="D1089" s="119">
        <v>174</v>
      </c>
      <c r="E1089" s="115">
        <f t="shared" si="173"/>
        <v>5</v>
      </c>
      <c r="F1089" s="116">
        <f t="shared" si="174"/>
        <v>0.029585798816568</v>
      </c>
      <c r="G1089" s="119">
        <v>174</v>
      </c>
      <c r="H1089" s="117"/>
      <c r="I1089" s="117"/>
      <c r="J1089" s="117"/>
      <c r="K1089" s="117"/>
      <c r="L1089" s="117"/>
      <c r="M1089" s="117"/>
      <c r="N1089" s="117"/>
      <c r="O1089" s="117"/>
      <c r="P1089" s="117"/>
    </row>
    <row r="1090" s="95" customFormat="1" ht="15.75" customHeight="1" spans="1:16">
      <c r="A1090" s="112">
        <v>2200113</v>
      </c>
      <c r="B1090" s="113" t="s">
        <v>892</v>
      </c>
      <c r="C1090" s="119"/>
      <c r="D1090" s="119"/>
      <c r="E1090" s="115">
        <f t="shared" si="173"/>
        <v>0</v>
      </c>
      <c r="F1090" s="116" t="str">
        <f t="shared" si="174"/>
        <v/>
      </c>
      <c r="G1090" s="119"/>
      <c r="H1090" s="117"/>
      <c r="I1090" s="117"/>
      <c r="J1090" s="117"/>
      <c r="K1090" s="117"/>
      <c r="L1090" s="117"/>
      <c r="M1090" s="117"/>
      <c r="N1090" s="117"/>
      <c r="O1090" s="117"/>
      <c r="P1090" s="117"/>
    </row>
    <row r="1091" s="95" customFormat="1" ht="15.75" customHeight="1" spans="1:16">
      <c r="A1091" s="112">
        <v>2200114</v>
      </c>
      <c r="B1091" s="113" t="s">
        <v>893</v>
      </c>
      <c r="C1091" s="119"/>
      <c r="D1091" s="119"/>
      <c r="E1091" s="115">
        <f t="shared" si="173"/>
        <v>0</v>
      </c>
      <c r="F1091" s="116" t="str">
        <f t="shared" si="174"/>
        <v/>
      </c>
      <c r="G1091" s="119"/>
      <c r="H1091" s="117"/>
      <c r="I1091" s="117"/>
      <c r="J1091" s="117"/>
      <c r="K1091" s="117"/>
      <c r="L1091" s="117"/>
      <c r="M1091" s="117"/>
      <c r="N1091" s="117"/>
      <c r="O1091" s="117"/>
      <c r="P1091" s="117"/>
    </row>
    <row r="1092" s="95" customFormat="1" ht="15.75" customHeight="1" spans="1:16">
      <c r="A1092" s="112">
        <v>2200115</v>
      </c>
      <c r="B1092" s="113" t="s">
        <v>894</v>
      </c>
      <c r="C1092" s="119"/>
      <c r="D1092" s="119"/>
      <c r="E1092" s="115">
        <f t="shared" si="173"/>
        <v>0</v>
      </c>
      <c r="F1092" s="116" t="str">
        <f t="shared" si="174"/>
        <v/>
      </c>
      <c r="G1092" s="119"/>
      <c r="H1092" s="117"/>
      <c r="I1092" s="117"/>
      <c r="J1092" s="117"/>
      <c r="K1092" s="117"/>
      <c r="L1092" s="117"/>
      <c r="M1092" s="117"/>
      <c r="N1092" s="117"/>
      <c r="O1092" s="117"/>
      <c r="P1092" s="117"/>
    </row>
    <row r="1093" s="95" customFormat="1" ht="15.75" customHeight="1" spans="1:16">
      <c r="A1093" s="112">
        <v>2200116</v>
      </c>
      <c r="B1093" s="113" t="s">
        <v>895</v>
      </c>
      <c r="C1093" s="119"/>
      <c r="D1093" s="119"/>
      <c r="E1093" s="115">
        <f t="shared" ref="E1093:E1156" si="186">D1093-C1093</f>
        <v>0</v>
      </c>
      <c r="F1093" s="116" t="str">
        <f t="shared" ref="F1093:F1156" si="187">IFERROR(E1093/C1093,"")</f>
        <v/>
      </c>
      <c r="G1093" s="119"/>
      <c r="H1093" s="117"/>
      <c r="I1093" s="117"/>
      <c r="J1093" s="117"/>
      <c r="K1093" s="117"/>
      <c r="L1093" s="117"/>
      <c r="M1093" s="117"/>
      <c r="N1093" s="117"/>
      <c r="O1093" s="117"/>
      <c r="P1093" s="117"/>
    </row>
    <row r="1094" s="95" customFormat="1" ht="15.75" customHeight="1" spans="1:16">
      <c r="A1094" s="112">
        <v>2200119</v>
      </c>
      <c r="B1094" s="113" t="s">
        <v>896</v>
      </c>
      <c r="C1094" s="119"/>
      <c r="D1094" s="119"/>
      <c r="E1094" s="115">
        <f t="shared" si="186"/>
        <v>0</v>
      </c>
      <c r="F1094" s="116" t="str">
        <f t="shared" si="187"/>
        <v/>
      </c>
      <c r="G1094" s="119"/>
      <c r="H1094" s="117"/>
      <c r="I1094" s="117"/>
      <c r="J1094" s="117"/>
      <c r="K1094" s="117"/>
      <c r="L1094" s="117"/>
      <c r="M1094" s="117"/>
      <c r="N1094" s="117"/>
      <c r="O1094" s="117"/>
      <c r="P1094" s="117"/>
    </row>
    <row r="1095" s="95" customFormat="1" ht="15.75" customHeight="1" spans="1:16">
      <c r="A1095" s="112">
        <v>2200120</v>
      </c>
      <c r="B1095" s="113" t="s">
        <v>897</v>
      </c>
      <c r="C1095" s="119"/>
      <c r="D1095" s="119"/>
      <c r="E1095" s="115">
        <f t="shared" si="186"/>
        <v>0</v>
      </c>
      <c r="F1095" s="116" t="str">
        <f t="shared" si="187"/>
        <v/>
      </c>
      <c r="G1095" s="119"/>
      <c r="H1095" s="117"/>
      <c r="I1095" s="117"/>
      <c r="J1095" s="117"/>
      <c r="K1095" s="117"/>
      <c r="L1095" s="117"/>
      <c r="M1095" s="117"/>
      <c r="N1095" s="117"/>
      <c r="O1095" s="117"/>
      <c r="P1095" s="117"/>
    </row>
    <row r="1096" s="95" customFormat="1" ht="15.75" customHeight="1" spans="1:16">
      <c r="A1096" s="112">
        <v>2200121</v>
      </c>
      <c r="B1096" s="113" t="s">
        <v>898</v>
      </c>
      <c r="C1096" s="119"/>
      <c r="D1096" s="119"/>
      <c r="E1096" s="115">
        <f t="shared" si="186"/>
        <v>0</v>
      </c>
      <c r="F1096" s="116" t="str">
        <f t="shared" si="187"/>
        <v/>
      </c>
      <c r="G1096" s="119"/>
      <c r="H1096" s="117"/>
      <c r="I1096" s="117"/>
      <c r="J1096" s="117"/>
      <c r="K1096" s="117"/>
      <c r="L1096" s="117"/>
      <c r="M1096" s="117"/>
      <c r="N1096" s="117"/>
      <c r="O1096" s="117"/>
      <c r="P1096" s="117"/>
    </row>
    <row r="1097" s="95" customFormat="1" ht="15.75" customHeight="1" spans="1:16">
      <c r="A1097" s="112">
        <v>2200122</v>
      </c>
      <c r="B1097" s="113" t="s">
        <v>899</v>
      </c>
      <c r="C1097" s="119"/>
      <c r="D1097" s="119"/>
      <c r="E1097" s="115">
        <f t="shared" si="186"/>
        <v>0</v>
      </c>
      <c r="F1097" s="116" t="str">
        <f t="shared" si="187"/>
        <v/>
      </c>
      <c r="G1097" s="119"/>
      <c r="H1097" s="117"/>
      <c r="I1097" s="117"/>
      <c r="J1097" s="117"/>
      <c r="K1097" s="117"/>
      <c r="L1097" s="117"/>
      <c r="M1097" s="117"/>
      <c r="N1097" s="117"/>
      <c r="O1097" s="117"/>
      <c r="P1097" s="117"/>
    </row>
    <row r="1098" s="95" customFormat="1" ht="15.75" customHeight="1" spans="1:16">
      <c r="A1098" s="112">
        <v>2200123</v>
      </c>
      <c r="B1098" s="113" t="s">
        <v>900</v>
      </c>
      <c r="C1098" s="119"/>
      <c r="D1098" s="119"/>
      <c r="E1098" s="115">
        <f t="shared" si="186"/>
        <v>0</v>
      </c>
      <c r="F1098" s="116" t="str">
        <f t="shared" si="187"/>
        <v/>
      </c>
      <c r="G1098" s="119"/>
      <c r="H1098" s="117"/>
      <c r="I1098" s="117"/>
      <c r="J1098" s="117"/>
      <c r="K1098" s="117"/>
      <c r="L1098" s="117"/>
      <c r="M1098" s="117"/>
      <c r="N1098" s="117"/>
      <c r="O1098" s="117"/>
      <c r="P1098" s="117"/>
    </row>
    <row r="1099" s="95" customFormat="1" ht="15.75" customHeight="1" spans="1:16">
      <c r="A1099" s="112">
        <v>2200124</v>
      </c>
      <c r="B1099" s="113" t="s">
        <v>901</v>
      </c>
      <c r="C1099" s="119"/>
      <c r="D1099" s="119"/>
      <c r="E1099" s="115">
        <f t="shared" si="186"/>
        <v>0</v>
      </c>
      <c r="F1099" s="116" t="str">
        <f t="shared" si="187"/>
        <v/>
      </c>
      <c r="G1099" s="119"/>
      <c r="H1099" s="117"/>
      <c r="I1099" s="117"/>
      <c r="J1099" s="117"/>
      <c r="K1099" s="117"/>
      <c r="L1099" s="117"/>
      <c r="M1099" s="117"/>
      <c r="N1099" s="117"/>
      <c r="O1099" s="117"/>
      <c r="P1099" s="117"/>
    </row>
    <row r="1100" s="95" customFormat="1" ht="15.75" customHeight="1" spans="1:16">
      <c r="A1100" s="112">
        <v>2200125</v>
      </c>
      <c r="B1100" s="113" t="s">
        <v>902</v>
      </c>
      <c r="C1100" s="119"/>
      <c r="D1100" s="119"/>
      <c r="E1100" s="115">
        <f t="shared" si="186"/>
        <v>0</v>
      </c>
      <c r="F1100" s="116" t="str">
        <f t="shared" si="187"/>
        <v/>
      </c>
      <c r="G1100" s="119"/>
      <c r="H1100" s="117"/>
      <c r="I1100" s="117"/>
      <c r="J1100" s="117"/>
      <c r="K1100" s="117"/>
      <c r="L1100" s="117"/>
      <c r="M1100" s="117"/>
      <c r="N1100" s="117"/>
      <c r="O1100" s="117"/>
      <c r="P1100" s="117"/>
    </row>
    <row r="1101" s="95" customFormat="1" ht="15.75" customHeight="1" spans="1:16">
      <c r="A1101" s="112">
        <v>2200126</v>
      </c>
      <c r="B1101" s="113" t="s">
        <v>903</v>
      </c>
      <c r="C1101" s="119"/>
      <c r="D1101" s="119"/>
      <c r="E1101" s="115">
        <f t="shared" si="186"/>
        <v>0</v>
      </c>
      <c r="F1101" s="116" t="str">
        <f t="shared" si="187"/>
        <v/>
      </c>
      <c r="G1101" s="119"/>
      <c r="H1101" s="117"/>
      <c r="I1101" s="117"/>
      <c r="J1101" s="117"/>
      <c r="K1101" s="117"/>
      <c r="L1101" s="117"/>
      <c r="M1101" s="117"/>
      <c r="N1101" s="117"/>
      <c r="O1101" s="117"/>
      <c r="P1101" s="117"/>
    </row>
    <row r="1102" s="95" customFormat="1" ht="15.75" customHeight="1" spans="1:16">
      <c r="A1102" s="112">
        <v>2200127</v>
      </c>
      <c r="B1102" s="113" t="s">
        <v>904</v>
      </c>
      <c r="C1102" s="119"/>
      <c r="D1102" s="119"/>
      <c r="E1102" s="115">
        <f t="shared" si="186"/>
        <v>0</v>
      </c>
      <c r="F1102" s="116" t="str">
        <f t="shared" si="187"/>
        <v/>
      </c>
      <c r="G1102" s="119"/>
      <c r="H1102" s="117"/>
      <c r="I1102" s="117"/>
      <c r="J1102" s="117"/>
      <c r="K1102" s="117"/>
      <c r="L1102" s="117"/>
      <c r="M1102" s="117"/>
      <c r="N1102" s="117"/>
      <c r="O1102" s="117"/>
      <c r="P1102" s="117"/>
    </row>
    <row r="1103" s="95" customFormat="1" ht="15.75" customHeight="1" spans="1:16">
      <c r="A1103" s="112">
        <v>2200128</v>
      </c>
      <c r="B1103" s="113" t="s">
        <v>905</v>
      </c>
      <c r="C1103" s="119"/>
      <c r="D1103" s="119"/>
      <c r="E1103" s="115">
        <f t="shared" si="186"/>
        <v>0</v>
      </c>
      <c r="F1103" s="116" t="str">
        <f t="shared" si="187"/>
        <v/>
      </c>
      <c r="G1103" s="119"/>
      <c r="H1103" s="117"/>
      <c r="I1103" s="117"/>
      <c r="J1103" s="117"/>
      <c r="K1103" s="117"/>
      <c r="L1103" s="117"/>
      <c r="M1103" s="117"/>
      <c r="N1103" s="117"/>
      <c r="O1103" s="117"/>
      <c r="P1103" s="117"/>
    </row>
    <row r="1104" s="95" customFormat="1" ht="15.75" customHeight="1" spans="1:16">
      <c r="A1104" s="112">
        <v>2200129</v>
      </c>
      <c r="B1104" s="113" t="s">
        <v>906</v>
      </c>
      <c r="C1104" s="119"/>
      <c r="D1104" s="119"/>
      <c r="E1104" s="115">
        <f t="shared" si="186"/>
        <v>0</v>
      </c>
      <c r="F1104" s="116" t="str">
        <f t="shared" si="187"/>
        <v/>
      </c>
      <c r="G1104" s="119"/>
      <c r="H1104" s="117"/>
      <c r="I1104" s="117"/>
      <c r="J1104" s="117"/>
      <c r="K1104" s="117"/>
      <c r="L1104" s="117"/>
      <c r="M1104" s="117"/>
      <c r="N1104" s="117"/>
      <c r="O1104" s="117"/>
      <c r="P1104" s="117"/>
    </row>
    <row r="1105" s="95" customFormat="1" ht="15.75" customHeight="1" spans="1:16">
      <c r="A1105" s="112">
        <v>2200150</v>
      </c>
      <c r="B1105" s="113" t="s">
        <v>67</v>
      </c>
      <c r="C1105" s="119">
        <v>1632</v>
      </c>
      <c r="D1105" s="119">
        <v>1197</v>
      </c>
      <c r="E1105" s="115">
        <f t="shared" si="186"/>
        <v>-435</v>
      </c>
      <c r="F1105" s="116">
        <f t="shared" si="187"/>
        <v>-0.266544117647059</v>
      </c>
      <c r="G1105" s="119">
        <v>1197</v>
      </c>
      <c r="H1105" s="117"/>
      <c r="I1105" s="117"/>
      <c r="J1105" s="117"/>
      <c r="K1105" s="117"/>
      <c r="L1105" s="117"/>
      <c r="M1105" s="117"/>
      <c r="N1105" s="117"/>
      <c r="O1105" s="117"/>
      <c r="P1105" s="117"/>
    </row>
    <row r="1106" s="95" customFormat="1" ht="15.75" customHeight="1" spans="1:16">
      <c r="A1106" s="112">
        <v>2200199</v>
      </c>
      <c r="B1106" s="113" t="s">
        <v>907</v>
      </c>
      <c r="C1106" s="119">
        <v>1004</v>
      </c>
      <c r="D1106" s="119">
        <v>1152</v>
      </c>
      <c r="E1106" s="115">
        <f t="shared" si="186"/>
        <v>148</v>
      </c>
      <c r="F1106" s="116">
        <f t="shared" si="187"/>
        <v>0.147410358565737</v>
      </c>
      <c r="G1106" s="119">
        <v>1152</v>
      </c>
      <c r="H1106" s="117"/>
      <c r="I1106" s="117"/>
      <c r="J1106" s="117"/>
      <c r="K1106" s="117"/>
      <c r="L1106" s="117"/>
      <c r="M1106" s="117"/>
      <c r="N1106" s="117"/>
      <c r="O1106" s="117"/>
      <c r="P1106" s="117"/>
    </row>
    <row r="1107" s="95" customFormat="1" ht="15.75" customHeight="1" spans="1:16">
      <c r="A1107" s="112">
        <v>22005</v>
      </c>
      <c r="B1107" s="113" t="s">
        <v>908</v>
      </c>
      <c r="C1107" s="114">
        <f t="shared" ref="C1107:G1107" si="188">SUM(C1108,C1109,C1110,C1111,C1112,C1113,C1114,C1115,C1116,C1117,C1118,C1119,C1120,C1121)</f>
        <v>65</v>
      </c>
      <c r="D1107" s="114">
        <f t="shared" si="188"/>
        <v>62</v>
      </c>
      <c r="E1107" s="115">
        <f t="shared" si="186"/>
        <v>-3</v>
      </c>
      <c r="F1107" s="116">
        <f t="shared" si="187"/>
        <v>-0.0461538461538462</v>
      </c>
      <c r="G1107" s="114">
        <f t="shared" si="188"/>
        <v>62</v>
      </c>
      <c r="H1107" s="117"/>
      <c r="I1107" s="117"/>
      <c r="J1107" s="117"/>
      <c r="K1107" s="117"/>
      <c r="L1107" s="117"/>
      <c r="M1107" s="117"/>
      <c r="N1107" s="117"/>
      <c r="O1107" s="117"/>
      <c r="P1107" s="117"/>
    </row>
    <row r="1108" s="95" customFormat="1" ht="15.75" customHeight="1" spans="1:16">
      <c r="A1108" s="112">
        <v>2200501</v>
      </c>
      <c r="B1108" s="113" t="s">
        <v>58</v>
      </c>
      <c r="C1108" s="118"/>
      <c r="D1108" s="118"/>
      <c r="E1108" s="115">
        <f t="shared" si="186"/>
        <v>0</v>
      </c>
      <c r="F1108" s="116" t="str">
        <f t="shared" si="187"/>
        <v/>
      </c>
      <c r="G1108" s="118"/>
      <c r="H1108" s="117"/>
      <c r="I1108" s="117"/>
      <c r="J1108" s="117"/>
      <c r="K1108" s="117"/>
      <c r="L1108" s="117"/>
      <c r="M1108" s="117"/>
      <c r="N1108" s="117"/>
      <c r="O1108" s="117"/>
      <c r="P1108" s="117"/>
    </row>
    <row r="1109" s="95" customFormat="1" ht="15.75" customHeight="1" spans="1:16">
      <c r="A1109" s="112">
        <v>2200502</v>
      </c>
      <c r="B1109" s="113" t="s">
        <v>59</v>
      </c>
      <c r="C1109" s="119"/>
      <c r="D1109" s="119"/>
      <c r="E1109" s="115">
        <f t="shared" si="186"/>
        <v>0</v>
      </c>
      <c r="F1109" s="116" t="str">
        <f t="shared" si="187"/>
        <v/>
      </c>
      <c r="G1109" s="119"/>
      <c r="H1109" s="117"/>
      <c r="I1109" s="117"/>
      <c r="J1109" s="117"/>
      <c r="K1109" s="117"/>
      <c r="L1109" s="117"/>
      <c r="M1109" s="117"/>
      <c r="N1109" s="117"/>
      <c r="O1109" s="117"/>
      <c r="P1109" s="117"/>
    </row>
    <row r="1110" s="95" customFormat="1" ht="15.75" customHeight="1" spans="1:16">
      <c r="A1110" s="112">
        <v>2200503</v>
      </c>
      <c r="B1110" s="113" t="s">
        <v>60</v>
      </c>
      <c r="C1110" s="119"/>
      <c r="D1110" s="119"/>
      <c r="E1110" s="115">
        <f t="shared" si="186"/>
        <v>0</v>
      </c>
      <c r="F1110" s="116" t="str">
        <f t="shared" si="187"/>
        <v/>
      </c>
      <c r="G1110" s="119"/>
      <c r="H1110" s="117"/>
      <c r="I1110" s="117"/>
      <c r="J1110" s="117"/>
      <c r="K1110" s="117"/>
      <c r="L1110" s="117"/>
      <c r="M1110" s="117"/>
      <c r="N1110" s="117"/>
      <c r="O1110" s="117"/>
      <c r="P1110" s="117"/>
    </row>
    <row r="1111" s="95" customFormat="1" ht="15.75" customHeight="1" spans="1:16">
      <c r="A1111" s="112">
        <v>2200504</v>
      </c>
      <c r="B1111" s="113" t="s">
        <v>909</v>
      </c>
      <c r="C1111" s="119">
        <v>41</v>
      </c>
      <c r="D1111" s="119"/>
      <c r="E1111" s="115">
        <f t="shared" si="186"/>
        <v>-41</v>
      </c>
      <c r="F1111" s="116">
        <f t="shared" si="187"/>
        <v>-1</v>
      </c>
      <c r="G1111" s="119"/>
      <c r="H1111" s="117"/>
      <c r="I1111" s="117"/>
      <c r="J1111" s="117"/>
      <c r="K1111" s="117"/>
      <c r="L1111" s="117"/>
      <c r="M1111" s="117"/>
      <c r="N1111" s="117"/>
      <c r="O1111" s="117"/>
      <c r="P1111" s="117"/>
    </row>
    <row r="1112" s="95" customFormat="1" ht="15.75" customHeight="1" spans="1:16">
      <c r="A1112" s="112">
        <v>2200506</v>
      </c>
      <c r="B1112" s="113" t="s">
        <v>910</v>
      </c>
      <c r="C1112" s="119"/>
      <c r="D1112" s="119"/>
      <c r="E1112" s="115">
        <f t="shared" si="186"/>
        <v>0</v>
      </c>
      <c r="F1112" s="116" t="str">
        <f t="shared" si="187"/>
        <v/>
      </c>
      <c r="G1112" s="119"/>
      <c r="H1112" s="117"/>
      <c r="I1112" s="117"/>
      <c r="J1112" s="117"/>
      <c r="K1112" s="117"/>
      <c r="L1112" s="117"/>
      <c r="M1112" s="117"/>
      <c r="N1112" s="117"/>
      <c r="O1112" s="117"/>
      <c r="P1112" s="117"/>
    </row>
    <row r="1113" s="95" customFormat="1" ht="15.75" customHeight="1" spans="1:16">
      <c r="A1113" s="112">
        <v>2200507</v>
      </c>
      <c r="B1113" s="113" t="s">
        <v>911</v>
      </c>
      <c r="C1113" s="119"/>
      <c r="D1113" s="119"/>
      <c r="E1113" s="115">
        <f t="shared" si="186"/>
        <v>0</v>
      </c>
      <c r="F1113" s="116" t="str">
        <f t="shared" si="187"/>
        <v/>
      </c>
      <c r="G1113" s="119"/>
      <c r="H1113" s="117"/>
      <c r="I1113" s="117"/>
      <c r="J1113" s="117"/>
      <c r="K1113" s="117"/>
      <c r="L1113" s="117"/>
      <c r="M1113" s="117"/>
      <c r="N1113" s="117"/>
      <c r="O1113" s="117"/>
      <c r="P1113" s="117"/>
    </row>
    <row r="1114" s="95" customFormat="1" ht="15.75" customHeight="1" spans="1:16">
      <c r="A1114" s="112">
        <v>2200508</v>
      </c>
      <c r="B1114" s="113" t="s">
        <v>912</v>
      </c>
      <c r="C1114" s="119"/>
      <c r="D1114" s="119"/>
      <c r="E1114" s="115">
        <f t="shared" si="186"/>
        <v>0</v>
      </c>
      <c r="F1114" s="116" t="str">
        <f t="shared" si="187"/>
        <v/>
      </c>
      <c r="G1114" s="119"/>
      <c r="H1114" s="117"/>
      <c r="I1114" s="117"/>
      <c r="J1114" s="117"/>
      <c r="K1114" s="117"/>
      <c r="L1114" s="117"/>
      <c r="M1114" s="117"/>
      <c r="N1114" s="117"/>
      <c r="O1114" s="117"/>
      <c r="P1114" s="117"/>
    </row>
    <row r="1115" s="95" customFormat="1" ht="15.75" customHeight="1" spans="1:16">
      <c r="A1115" s="112">
        <v>2200509</v>
      </c>
      <c r="B1115" s="113" t="s">
        <v>913</v>
      </c>
      <c r="C1115" s="119"/>
      <c r="D1115" s="119"/>
      <c r="E1115" s="115">
        <f t="shared" si="186"/>
        <v>0</v>
      </c>
      <c r="F1115" s="116" t="str">
        <f t="shared" si="187"/>
        <v/>
      </c>
      <c r="G1115" s="119"/>
      <c r="H1115" s="117"/>
      <c r="I1115" s="117"/>
      <c r="J1115" s="117"/>
      <c r="K1115" s="117"/>
      <c r="L1115" s="117"/>
      <c r="M1115" s="117"/>
      <c r="N1115" s="117"/>
      <c r="O1115" s="117"/>
      <c r="P1115" s="117"/>
    </row>
    <row r="1116" s="95" customFormat="1" ht="15.75" customHeight="1" spans="1:16">
      <c r="A1116" s="112">
        <v>2200510</v>
      </c>
      <c r="B1116" s="113" t="s">
        <v>914</v>
      </c>
      <c r="C1116" s="119"/>
      <c r="D1116" s="119"/>
      <c r="E1116" s="115">
        <f t="shared" si="186"/>
        <v>0</v>
      </c>
      <c r="F1116" s="116" t="str">
        <f t="shared" si="187"/>
        <v/>
      </c>
      <c r="G1116" s="119"/>
      <c r="H1116" s="117"/>
      <c r="I1116" s="117"/>
      <c r="J1116" s="117"/>
      <c r="K1116" s="117"/>
      <c r="L1116" s="117"/>
      <c r="M1116" s="117"/>
      <c r="N1116" s="117"/>
      <c r="O1116" s="117"/>
      <c r="P1116" s="117"/>
    </row>
    <row r="1117" s="95" customFormat="1" ht="15.75" customHeight="1" spans="1:16">
      <c r="A1117" s="112">
        <v>2200511</v>
      </c>
      <c r="B1117" s="113" t="s">
        <v>915</v>
      </c>
      <c r="C1117" s="119"/>
      <c r="D1117" s="119"/>
      <c r="E1117" s="115">
        <f t="shared" si="186"/>
        <v>0</v>
      </c>
      <c r="F1117" s="116" t="str">
        <f t="shared" si="187"/>
        <v/>
      </c>
      <c r="G1117" s="119"/>
      <c r="H1117" s="117"/>
      <c r="I1117" s="117"/>
      <c r="J1117" s="117"/>
      <c r="K1117" s="117"/>
      <c r="L1117" s="117"/>
      <c r="M1117" s="117"/>
      <c r="N1117" s="117"/>
      <c r="O1117" s="117"/>
      <c r="P1117" s="117"/>
    </row>
    <row r="1118" s="95" customFormat="1" ht="15.75" customHeight="1" spans="1:16">
      <c r="A1118" s="112">
        <v>2200512</v>
      </c>
      <c r="B1118" s="113" t="s">
        <v>916</v>
      </c>
      <c r="C1118" s="119"/>
      <c r="D1118" s="119"/>
      <c r="E1118" s="115">
        <f t="shared" si="186"/>
        <v>0</v>
      </c>
      <c r="F1118" s="116" t="str">
        <f t="shared" si="187"/>
        <v/>
      </c>
      <c r="G1118" s="119"/>
      <c r="H1118" s="117"/>
      <c r="I1118" s="117"/>
      <c r="J1118" s="117"/>
      <c r="K1118" s="117"/>
      <c r="L1118" s="117"/>
      <c r="M1118" s="117"/>
      <c r="N1118" s="117"/>
      <c r="O1118" s="117"/>
      <c r="P1118" s="117"/>
    </row>
    <row r="1119" s="95" customFormat="1" ht="15.75" customHeight="1" spans="1:16">
      <c r="A1119" s="112">
        <v>2200513</v>
      </c>
      <c r="B1119" s="113" t="s">
        <v>917</v>
      </c>
      <c r="C1119" s="119"/>
      <c r="D1119" s="119"/>
      <c r="E1119" s="115">
        <f t="shared" si="186"/>
        <v>0</v>
      </c>
      <c r="F1119" s="116" t="str">
        <f t="shared" si="187"/>
        <v/>
      </c>
      <c r="G1119" s="119"/>
      <c r="H1119" s="117"/>
      <c r="I1119" s="117"/>
      <c r="J1119" s="117"/>
      <c r="K1119" s="117"/>
      <c r="L1119" s="117"/>
      <c r="M1119" s="117"/>
      <c r="N1119" s="117"/>
      <c r="O1119" s="117"/>
      <c r="P1119" s="117"/>
    </row>
    <row r="1120" s="95" customFormat="1" ht="15.75" customHeight="1" spans="1:16">
      <c r="A1120" s="112">
        <v>2200514</v>
      </c>
      <c r="B1120" s="113" t="s">
        <v>918</v>
      </c>
      <c r="C1120" s="119"/>
      <c r="D1120" s="119"/>
      <c r="E1120" s="115">
        <f t="shared" si="186"/>
        <v>0</v>
      </c>
      <c r="F1120" s="116" t="str">
        <f t="shared" si="187"/>
        <v/>
      </c>
      <c r="G1120" s="119"/>
      <c r="H1120" s="117"/>
      <c r="I1120" s="117"/>
      <c r="J1120" s="117"/>
      <c r="K1120" s="117"/>
      <c r="L1120" s="117"/>
      <c r="M1120" s="117"/>
      <c r="N1120" s="117"/>
      <c r="O1120" s="117"/>
      <c r="P1120" s="117"/>
    </row>
    <row r="1121" s="95" customFormat="1" ht="15.75" customHeight="1" spans="1:16">
      <c r="A1121" s="112">
        <v>2200599</v>
      </c>
      <c r="B1121" s="113" t="s">
        <v>919</v>
      </c>
      <c r="C1121" s="119">
        <v>24</v>
      </c>
      <c r="D1121" s="119">
        <v>62</v>
      </c>
      <c r="E1121" s="115">
        <f t="shared" si="186"/>
        <v>38</v>
      </c>
      <c r="F1121" s="116">
        <f t="shared" si="187"/>
        <v>1.58333333333333</v>
      </c>
      <c r="G1121" s="119">
        <v>62</v>
      </c>
      <c r="H1121" s="117"/>
      <c r="I1121" s="117"/>
      <c r="J1121" s="117"/>
      <c r="K1121" s="117"/>
      <c r="L1121" s="117"/>
      <c r="M1121" s="117"/>
      <c r="N1121" s="117"/>
      <c r="O1121" s="117"/>
      <c r="P1121" s="117"/>
    </row>
    <row r="1122" s="95" customFormat="1" ht="15.75" customHeight="1" spans="1:16">
      <c r="A1122" s="112">
        <v>22099</v>
      </c>
      <c r="B1122" s="113" t="s">
        <v>920</v>
      </c>
      <c r="C1122" s="119"/>
      <c r="D1122" s="119"/>
      <c r="E1122" s="115">
        <f t="shared" si="186"/>
        <v>0</v>
      </c>
      <c r="F1122" s="116" t="str">
        <f t="shared" si="187"/>
        <v/>
      </c>
      <c r="G1122" s="119"/>
      <c r="H1122" s="117"/>
      <c r="I1122" s="117"/>
      <c r="J1122" s="117"/>
      <c r="K1122" s="117"/>
      <c r="L1122" s="117"/>
      <c r="M1122" s="117"/>
      <c r="N1122" s="117"/>
      <c r="O1122" s="117"/>
      <c r="P1122" s="117"/>
    </row>
    <row r="1123" s="95" customFormat="1" ht="15.75" customHeight="1" spans="1:16">
      <c r="A1123" s="112">
        <v>221</v>
      </c>
      <c r="B1123" s="113" t="s">
        <v>921</v>
      </c>
      <c r="C1123" s="114">
        <f t="shared" ref="C1123:G1123" si="189">SUM(C1124,C1135,C1139)</f>
        <v>4334</v>
      </c>
      <c r="D1123" s="114">
        <f t="shared" si="189"/>
        <v>4762</v>
      </c>
      <c r="E1123" s="115">
        <f t="shared" si="186"/>
        <v>428</v>
      </c>
      <c r="F1123" s="116">
        <f t="shared" si="187"/>
        <v>0.0987540378403323</v>
      </c>
      <c r="G1123" s="114">
        <f t="shared" si="189"/>
        <v>4762</v>
      </c>
      <c r="H1123" s="117"/>
      <c r="I1123" s="117"/>
      <c r="J1123" s="117"/>
      <c r="K1123" s="117"/>
      <c r="L1123" s="117"/>
      <c r="M1123" s="117"/>
      <c r="N1123" s="117"/>
      <c r="O1123" s="117"/>
      <c r="P1123" s="117"/>
    </row>
    <row r="1124" s="95" customFormat="1" ht="15.75" customHeight="1" spans="1:16">
      <c r="A1124" s="112">
        <v>22101</v>
      </c>
      <c r="B1124" s="113" t="s">
        <v>922</v>
      </c>
      <c r="C1124" s="114">
        <f t="shared" ref="C1124:G1124" si="190">SUM(C1125,C1126,C1127,C1128,C1129,C1130,C1131,C1132,C1133,C1134)</f>
        <v>68</v>
      </c>
      <c r="D1124" s="114">
        <f t="shared" si="190"/>
        <v>54</v>
      </c>
      <c r="E1124" s="115">
        <f t="shared" si="186"/>
        <v>-14</v>
      </c>
      <c r="F1124" s="116">
        <f t="shared" si="187"/>
        <v>-0.205882352941176</v>
      </c>
      <c r="G1124" s="114">
        <f t="shared" si="190"/>
        <v>54</v>
      </c>
      <c r="H1124" s="117"/>
      <c r="I1124" s="117"/>
      <c r="J1124" s="117"/>
      <c r="K1124" s="117"/>
      <c r="L1124" s="117"/>
      <c r="M1124" s="117"/>
      <c r="N1124" s="117"/>
      <c r="O1124" s="117"/>
      <c r="P1124" s="117"/>
    </row>
    <row r="1125" s="95" customFormat="1" ht="15.75" customHeight="1" spans="1:16">
      <c r="A1125" s="112">
        <v>2210101</v>
      </c>
      <c r="B1125" s="113" t="s">
        <v>923</v>
      </c>
      <c r="C1125" s="118"/>
      <c r="D1125" s="118"/>
      <c r="E1125" s="115">
        <f t="shared" si="186"/>
        <v>0</v>
      </c>
      <c r="F1125" s="116" t="str">
        <f t="shared" si="187"/>
        <v/>
      </c>
      <c r="G1125" s="118"/>
      <c r="H1125" s="117"/>
      <c r="I1125" s="117"/>
      <c r="J1125" s="117"/>
      <c r="K1125" s="117"/>
      <c r="L1125" s="117"/>
      <c r="M1125" s="117"/>
      <c r="N1125" s="117"/>
      <c r="O1125" s="117"/>
      <c r="P1125" s="117"/>
    </row>
    <row r="1126" s="95" customFormat="1" ht="15.75" customHeight="1" spans="1:16">
      <c r="A1126" s="112">
        <v>2210102</v>
      </c>
      <c r="B1126" s="113" t="s">
        <v>924</v>
      </c>
      <c r="C1126" s="119"/>
      <c r="D1126" s="119"/>
      <c r="E1126" s="115">
        <f t="shared" si="186"/>
        <v>0</v>
      </c>
      <c r="F1126" s="116" t="str">
        <f t="shared" si="187"/>
        <v/>
      </c>
      <c r="G1126" s="119"/>
      <c r="H1126" s="117"/>
      <c r="I1126" s="117"/>
      <c r="J1126" s="117"/>
      <c r="K1126" s="117"/>
      <c r="L1126" s="117"/>
      <c r="M1126" s="117"/>
      <c r="N1126" s="117"/>
      <c r="O1126" s="117"/>
      <c r="P1126" s="117"/>
    </row>
    <row r="1127" s="95" customFormat="1" ht="15.75" customHeight="1" spans="1:16">
      <c r="A1127" s="112">
        <v>2210103</v>
      </c>
      <c r="B1127" s="113" t="s">
        <v>925</v>
      </c>
      <c r="C1127" s="119"/>
      <c r="D1127" s="119"/>
      <c r="E1127" s="115">
        <f t="shared" si="186"/>
        <v>0</v>
      </c>
      <c r="F1127" s="116" t="str">
        <f t="shared" si="187"/>
        <v/>
      </c>
      <c r="G1127" s="119"/>
      <c r="H1127" s="117"/>
      <c r="I1127" s="117"/>
      <c r="J1127" s="117"/>
      <c r="K1127" s="117"/>
      <c r="L1127" s="117"/>
      <c r="M1127" s="117"/>
      <c r="N1127" s="117"/>
      <c r="O1127" s="117"/>
      <c r="P1127" s="117"/>
    </row>
    <row r="1128" s="95" customFormat="1" ht="15.75" customHeight="1" spans="1:16">
      <c r="A1128" s="112">
        <v>2210104</v>
      </c>
      <c r="B1128" s="113" t="s">
        <v>926</v>
      </c>
      <c r="C1128" s="119"/>
      <c r="D1128" s="119"/>
      <c r="E1128" s="115">
        <f t="shared" si="186"/>
        <v>0</v>
      </c>
      <c r="F1128" s="116" t="str">
        <f t="shared" si="187"/>
        <v/>
      </c>
      <c r="G1128" s="119"/>
      <c r="H1128" s="117"/>
      <c r="I1128" s="117"/>
      <c r="J1128" s="117"/>
      <c r="K1128" s="117"/>
      <c r="L1128" s="117"/>
      <c r="M1128" s="117"/>
      <c r="N1128" s="117"/>
      <c r="O1128" s="117"/>
      <c r="P1128" s="117"/>
    </row>
    <row r="1129" s="95" customFormat="1" ht="15.75" customHeight="1" spans="1:16">
      <c r="A1129" s="112">
        <v>2210105</v>
      </c>
      <c r="B1129" s="113" t="s">
        <v>927</v>
      </c>
      <c r="C1129" s="119">
        <v>68</v>
      </c>
      <c r="D1129" s="119">
        <v>54</v>
      </c>
      <c r="E1129" s="115">
        <f t="shared" si="186"/>
        <v>-14</v>
      </c>
      <c r="F1129" s="116">
        <f t="shared" si="187"/>
        <v>-0.205882352941176</v>
      </c>
      <c r="G1129" s="119">
        <v>54</v>
      </c>
      <c r="H1129" s="117"/>
      <c r="I1129" s="117"/>
      <c r="J1129" s="117"/>
      <c r="K1129" s="117"/>
      <c r="L1129" s="117"/>
      <c r="M1129" s="117"/>
      <c r="N1129" s="117"/>
      <c r="O1129" s="117"/>
      <c r="P1129" s="117"/>
    </row>
    <row r="1130" s="95" customFormat="1" ht="15.75" customHeight="1" spans="1:16">
      <c r="A1130" s="112">
        <v>2210106</v>
      </c>
      <c r="B1130" s="113" t="s">
        <v>928</v>
      </c>
      <c r="C1130" s="119"/>
      <c r="D1130" s="119"/>
      <c r="E1130" s="115">
        <f t="shared" si="186"/>
        <v>0</v>
      </c>
      <c r="F1130" s="116" t="str">
        <f t="shared" si="187"/>
        <v/>
      </c>
      <c r="G1130" s="119"/>
      <c r="H1130" s="117"/>
      <c r="I1130" s="117"/>
      <c r="J1130" s="117"/>
      <c r="K1130" s="117"/>
      <c r="L1130" s="117"/>
      <c r="M1130" s="117"/>
      <c r="N1130" s="117"/>
      <c r="O1130" s="117"/>
      <c r="P1130" s="117"/>
    </row>
    <row r="1131" s="95" customFormat="1" ht="15.75" customHeight="1" spans="1:16">
      <c r="A1131" s="112">
        <v>2210107</v>
      </c>
      <c r="B1131" s="113" t="s">
        <v>929</v>
      </c>
      <c r="C1131" s="119"/>
      <c r="D1131" s="119"/>
      <c r="E1131" s="115">
        <f t="shared" si="186"/>
        <v>0</v>
      </c>
      <c r="F1131" s="116" t="str">
        <f t="shared" si="187"/>
        <v/>
      </c>
      <c r="G1131" s="119"/>
      <c r="H1131" s="117"/>
      <c r="I1131" s="117"/>
      <c r="J1131" s="117"/>
      <c r="K1131" s="117"/>
      <c r="L1131" s="117"/>
      <c r="M1131" s="117"/>
      <c r="N1131" s="117"/>
      <c r="O1131" s="117"/>
      <c r="P1131" s="117"/>
    </row>
    <row r="1132" s="95" customFormat="1" ht="15.75" customHeight="1" spans="1:16">
      <c r="A1132" s="112">
        <v>2210108</v>
      </c>
      <c r="B1132" s="113" t="s">
        <v>930</v>
      </c>
      <c r="C1132" s="119"/>
      <c r="D1132" s="119"/>
      <c r="E1132" s="115">
        <f t="shared" si="186"/>
        <v>0</v>
      </c>
      <c r="F1132" s="116" t="str">
        <f t="shared" si="187"/>
        <v/>
      </c>
      <c r="G1132" s="119"/>
      <c r="H1132" s="117"/>
      <c r="I1132" s="117"/>
      <c r="J1132" s="117"/>
      <c r="K1132" s="117"/>
      <c r="L1132" s="117"/>
      <c r="M1132" s="117"/>
      <c r="N1132" s="117"/>
      <c r="O1132" s="117"/>
      <c r="P1132" s="117"/>
    </row>
    <row r="1133" s="95" customFormat="1" ht="15.75" customHeight="1" spans="1:16">
      <c r="A1133" s="112">
        <v>2210109</v>
      </c>
      <c r="B1133" s="113" t="s">
        <v>931</v>
      </c>
      <c r="C1133" s="119"/>
      <c r="D1133" s="119"/>
      <c r="E1133" s="115">
        <f t="shared" si="186"/>
        <v>0</v>
      </c>
      <c r="F1133" s="116" t="str">
        <f t="shared" si="187"/>
        <v/>
      </c>
      <c r="G1133" s="119"/>
      <c r="H1133" s="117"/>
      <c r="I1133" s="117"/>
      <c r="J1133" s="117"/>
      <c r="K1133" s="117"/>
      <c r="L1133" s="117"/>
      <c r="M1133" s="117"/>
      <c r="N1133" s="117"/>
      <c r="O1133" s="117"/>
      <c r="P1133" s="117"/>
    </row>
    <row r="1134" s="95" customFormat="1" ht="15.75" customHeight="1" spans="1:16">
      <c r="A1134" s="112">
        <v>2210199</v>
      </c>
      <c r="B1134" s="113" t="s">
        <v>932</v>
      </c>
      <c r="C1134" s="119"/>
      <c r="D1134" s="119"/>
      <c r="E1134" s="115">
        <f t="shared" si="186"/>
        <v>0</v>
      </c>
      <c r="F1134" s="116" t="str">
        <f t="shared" si="187"/>
        <v/>
      </c>
      <c r="G1134" s="119"/>
      <c r="H1134" s="117"/>
      <c r="I1134" s="117"/>
      <c r="J1134" s="117"/>
      <c r="K1134" s="117"/>
      <c r="L1134" s="117"/>
      <c r="M1134" s="117"/>
      <c r="N1134" s="117"/>
      <c r="O1134" s="117"/>
      <c r="P1134" s="117"/>
    </row>
    <row r="1135" s="95" customFormat="1" ht="15.75" customHeight="1" spans="1:16">
      <c r="A1135" s="112">
        <v>22102</v>
      </c>
      <c r="B1135" s="113" t="s">
        <v>933</v>
      </c>
      <c r="C1135" s="114">
        <f t="shared" ref="C1135:G1135" si="191">SUM(C1136,C1137,C1138)</f>
        <v>4266</v>
      </c>
      <c r="D1135" s="114">
        <f t="shared" si="191"/>
        <v>4708</v>
      </c>
      <c r="E1135" s="115">
        <f t="shared" si="186"/>
        <v>442</v>
      </c>
      <c r="F1135" s="116">
        <f t="shared" si="187"/>
        <v>0.103609939052977</v>
      </c>
      <c r="G1135" s="114">
        <f t="shared" si="191"/>
        <v>4708</v>
      </c>
      <c r="H1135" s="117"/>
      <c r="I1135" s="117"/>
      <c r="J1135" s="117"/>
      <c r="K1135" s="117"/>
      <c r="L1135" s="117"/>
      <c r="M1135" s="117"/>
      <c r="N1135" s="117"/>
      <c r="O1135" s="117"/>
      <c r="P1135" s="117"/>
    </row>
    <row r="1136" s="95" customFormat="1" ht="15.75" customHeight="1" spans="1:16">
      <c r="A1136" s="112">
        <v>2210201</v>
      </c>
      <c r="B1136" s="113" t="s">
        <v>934</v>
      </c>
      <c r="C1136" s="118">
        <v>4266</v>
      </c>
      <c r="D1136" s="118">
        <v>4708</v>
      </c>
      <c r="E1136" s="115">
        <f t="shared" si="186"/>
        <v>442</v>
      </c>
      <c r="F1136" s="116">
        <f t="shared" si="187"/>
        <v>0.103609939052977</v>
      </c>
      <c r="G1136" s="118">
        <v>4708</v>
      </c>
      <c r="H1136" s="117"/>
      <c r="I1136" s="117"/>
      <c r="J1136" s="117"/>
      <c r="K1136" s="117"/>
      <c r="L1136" s="117"/>
      <c r="M1136" s="117"/>
      <c r="N1136" s="117"/>
      <c r="O1136" s="117"/>
      <c r="P1136" s="117"/>
    </row>
    <row r="1137" s="95" customFormat="1" ht="15.75" customHeight="1" spans="1:16">
      <c r="A1137" s="112">
        <v>2210202</v>
      </c>
      <c r="B1137" s="113" t="s">
        <v>935</v>
      </c>
      <c r="C1137" s="118"/>
      <c r="D1137" s="118"/>
      <c r="E1137" s="115">
        <f t="shared" si="186"/>
        <v>0</v>
      </c>
      <c r="F1137" s="116" t="str">
        <f t="shared" si="187"/>
        <v/>
      </c>
      <c r="G1137" s="118"/>
      <c r="H1137" s="117"/>
      <c r="I1137" s="117"/>
      <c r="J1137" s="117"/>
      <c r="K1137" s="117"/>
      <c r="L1137" s="117"/>
      <c r="M1137" s="117"/>
      <c r="N1137" s="117"/>
      <c r="O1137" s="117"/>
      <c r="P1137" s="117"/>
    </row>
    <row r="1138" s="95" customFormat="1" ht="15.75" customHeight="1" spans="1:16">
      <c r="A1138" s="112">
        <v>2210203</v>
      </c>
      <c r="B1138" s="113" t="s">
        <v>936</v>
      </c>
      <c r="C1138" s="118"/>
      <c r="D1138" s="118"/>
      <c r="E1138" s="115">
        <f t="shared" si="186"/>
        <v>0</v>
      </c>
      <c r="F1138" s="116" t="str">
        <f t="shared" si="187"/>
        <v/>
      </c>
      <c r="G1138" s="118"/>
      <c r="H1138" s="117"/>
      <c r="I1138" s="117"/>
      <c r="J1138" s="117"/>
      <c r="K1138" s="117"/>
      <c r="L1138" s="117"/>
      <c r="M1138" s="117"/>
      <c r="N1138" s="117"/>
      <c r="O1138" s="117"/>
      <c r="P1138" s="117"/>
    </row>
    <row r="1139" s="95" customFormat="1" ht="15.75" customHeight="1" spans="1:16">
      <c r="A1139" s="112">
        <v>22103</v>
      </c>
      <c r="B1139" s="113" t="s">
        <v>937</v>
      </c>
      <c r="C1139" s="114">
        <f t="shared" ref="C1139:G1139" si="192">SUM(C1140,C1141,C1142)</f>
        <v>0</v>
      </c>
      <c r="D1139" s="114">
        <f t="shared" si="192"/>
        <v>0</v>
      </c>
      <c r="E1139" s="115">
        <f t="shared" si="186"/>
        <v>0</v>
      </c>
      <c r="F1139" s="116" t="str">
        <f t="shared" si="187"/>
        <v/>
      </c>
      <c r="G1139" s="114">
        <f t="shared" si="192"/>
        <v>0</v>
      </c>
      <c r="H1139" s="117"/>
      <c r="I1139" s="117"/>
      <c r="J1139" s="117"/>
      <c r="K1139" s="117"/>
      <c r="L1139" s="117"/>
      <c r="M1139" s="117"/>
      <c r="N1139" s="117"/>
      <c r="O1139" s="117"/>
      <c r="P1139" s="117"/>
    </row>
    <row r="1140" s="95" customFormat="1" ht="15.75" customHeight="1" spans="1:16">
      <c r="A1140" s="112">
        <v>2210301</v>
      </c>
      <c r="B1140" s="113" t="s">
        <v>938</v>
      </c>
      <c r="C1140" s="118"/>
      <c r="D1140" s="118"/>
      <c r="E1140" s="115">
        <f t="shared" si="186"/>
        <v>0</v>
      </c>
      <c r="F1140" s="116" t="str">
        <f t="shared" si="187"/>
        <v/>
      </c>
      <c r="G1140" s="118"/>
      <c r="H1140" s="117"/>
      <c r="I1140" s="117"/>
      <c r="J1140" s="117"/>
      <c r="K1140" s="117"/>
      <c r="L1140" s="117"/>
      <c r="M1140" s="117"/>
      <c r="N1140" s="117"/>
      <c r="O1140" s="117"/>
      <c r="P1140" s="117"/>
    </row>
    <row r="1141" s="95" customFormat="1" ht="15.75" customHeight="1" spans="1:16">
      <c r="A1141" s="112">
        <v>2210302</v>
      </c>
      <c r="B1141" s="113" t="s">
        <v>939</v>
      </c>
      <c r="C1141" s="118"/>
      <c r="D1141" s="118"/>
      <c r="E1141" s="115">
        <f t="shared" si="186"/>
        <v>0</v>
      </c>
      <c r="F1141" s="116" t="str">
        <f t="shared" si="187"/>
        <v/>
      </c>
      <c r="G1141" s="118"/>
      <c r="H1141" s="117"/>
      <c r="I1141" s="117"/>
      <c r="J1141" s="117"/>
      <c r="K1141" s="117"/>
      <c r="L1141" s="117"/>
      <c r="M1141" s="117"/>
      <c r="N1141" s="117"/>
      <c r="O1141" s="117"/>
      <c r="P1141" s="117"/>
    </row>
    <row r="1142" s="95" customFormat="1" ht="15.75" customHeight="1" spans="1:16">
      <c r="A1142" s="112">
        <v>2210399</v>
      </c>
      <c r="B1142" s="113" t="s">
        <v>940</v>
      </c>
      <c r="C1142" s="118"/>
      <c r="D1142" s="118"/>
      <c r="E1142" s="115">
        <f t="shared" si="186"/>
        <v>0</v>
      </c>
      <c r="F1142" s="116" t="str">
        <f t="shared" si="187"/>
        <v/>
      </c>
      <c r="G1142" s="118"/>
      <c r="H1142" s="117"/>
      <c r="I1142" s="117"/>
      <c r="J1142" s="117"/>
      <c r="K1142" s="117"/>
      <c r="L1142" s="117"/>
      <c r="M1142" s="117"/>
      <c r="N1142" s="117"/>
      <c r="O1142" s="117"/>
      <c r="P1142" s="117"/>
    </row>
    <row r="1143" s="95" customFormat="1" ht="15.75" customHeight="1" spans="1:16">
      <c r="A1143" s="112">
        <v>222</v>
      </c>
      <c r="B1143" s="113" t="s">
        <v>941</v>
      </c>
      <c r="C1143" s="114">
        <f t="shared" ref="C1143:G1143" si="193">SUM(C1144,C1162,C1168,C1174)</f>
        <v>137</v>
      </c>
      <c r="D1143" s="114">
        <f t="shared" si="193"/>
        <v>47</v>
      </c>
      <c r="E1143" s="115">
        <f t="shared" si="186"/>
        <v>-90</v>
      </c>
      <c r="F1143" s="116">
        <f t="shared" si="187"/>
        <v>-0.656934306569343</v>
      </c>
      <c r="G1143" s="114">
        <f t="shared" si="193"/>
        <v>47</v>
      </c>
      <c r="H1143" s="117"/>
      <c r="I1143" s="117"/>
      <c r="J1143" s="117"/>
      <c r="K1143" s="117"/>
      <c r="L1143" s="117"/>
      <c r="M1143" s="117"/>
      <c r="N1143" s="117"/>
      <c r="O1143" s="117"/>
      <c r="P1143" s="117"/>
    </row>
    <row r="1144" s="95" customFormat="1" ht="15.75" customHeight="1" spans="1:16">
      <c r="A1144" s="112">
        <v>22201</v>
      </c>
      <c r="B1144" s="113" t="s">
        <v>942</v>
      </c>
      <c r="C1144" s="114">
        <f t="shared" ref="C1144:G1144" si="194">SUM(C1145,C1146,C1147,C1148,C1149,C1150,C1151,C1152,C1153,C1154,C1155,C1156,C1157,C1158,C1159,C1160,C1161)</f>
        <v>137</v>
      </c>
      <c r="D1144" s="114">
        <f t="shared" si="194"/>
        <v>47</v>
      </c>
      <c r="E1144" s="115">
        <f t="shared" si="186"/>
        <v>-90</v>
      </c>
      <c r="F1144" s="116">
        <f t="shared" si="187"/>
        <v>-0.656934306569343</v>
      </c>
      <c r="G1144" s="114">
        <f t="shared" si="194"/>
        <v>47</v>
      </c>
      <c r="H1144" s="117"/>
      <c r="I1144" s="117"/>
      <c r="J1144" s="117"/>
      <c r="K1144" s="117"/>
      <c r="L1144" s="117"/>
      <c r="M1144" s="117"/>
      <c r="N1144" s="117"/>
      <c r="O1144" s="117"/>
      <c r="P1144" s="117"/>
    </row>
    <row r="1145" s="95" customFormat="1" ht="15.75" customHeight="1" spans="1:16">
      <c r="A1145" s="112">
        <v>2220101</v>
      </c>
      <c r="B1145" s="113" t="s">
        <v>58</v>
      </c>
      <c r="C1145" s="118"/>
      <c r="D1145" s="118"/>
      <c r="E1145" s="115">
        <f t="shared" si="186"/>
        <v>0</v>
      </c>
      <c r="F1145" s="116" t="str">
        <f t="shared" si="187"/>
        <v/>
      </c>
      <c r="G1145" s="118"/>
      <c r="H1145" s="117"/>
      <c r="I1145" s="117"/>
      <c r="J1145" s="117"/>
      <c r="K1145" s="117"/>
      <c r="L1145" s="117"/>
      <c r="M1145" s="117"/>
      <c r="N1145" s="117"/>
      <c r="O1145" s="117"/>
      <c r="P1145" s="117"/>
    </row>
    <row r="1146" s="95" customFormat="1" ht="15.75" customHeight="1" spans="1:16">
      <c r="A1146" s="112">
        <v>2220102</v>
      </c>
      <c r="B1146" s="113" t="s">
        <v>59</v>
      </c>
      <c r="C1146" s="119"/>
      <c r="D1146" s="119"/>
      <c r="E1146" s="115">
        <f t="shared" si="186"/>
        <v>0</v>
      </c>
      <c r="F1146" s="116" t="str">
        <f t="shared" si="187"/>
        <v/>
      </c>
      <c r="G1146" s="119"/>
      <c r="H1146" s="117"/>
      <c r="I1146" s="117"/>
      <c r="J1146" s="117"/>
      <c r="K1146" s="117"/>
      <c r="L1146" s="117"/>
      <c r="M1146" s="117"/>
      <c r="N1146" s="117"/>
      <c r="O1146" s="117"/>
      <c r="P1146" s="117"/>
    </row>
    <row r="1147" s="95" customFormat="1" ht="15.75" customHeight="1" spans="1:16">
      <c r="A1147" s="112">
        <v>2220103</v>
      </c>
      <c r="B1147" s="113" t="s">
        <v>60</v>
      </c>
      <c r="C1147" s="119"/>
      <c r="D1147" s="119"/>
      <c r="E1147" s="115">
        <f t="shared" si="186"/>
        <v>0</v>
      </c>
      <c r="F1147" s="116" t="str">
        <f t="shared" si="187"/>
        <v/>
      </c>
      <c r="G1147" s="119"/>
      <c r="H1147" s="117"/>
      <c r="I1147" s="117"/>
      <c r="J1147" s="117"/>
      <c r="K1147" s="117"/>
      <c r="L1147" s="117"/>
      <c r="M1147" s="117"/>
      <c r="N1147" s="117"/>
      <c r="O1147" s="117"/>
      <c r="P1147" s="117"/>
    </row>
    <row r="1148" s="95" customFormat="1" ht="15.75" customHeight="1" spans="1:16">
      <c r="A1148" s="112">
        <v>2220104</v>
      </c>
      <c r="B1148" s="113" t="s">
        <v>943</v>
      </c>
      <c r="C1148" s="119"/>
      <c r="D1148" s="119"/>
      <c r="E1148" s="115">
        <f t="shared" si="186"/>
        <v>0</v>
      </c>
      <c r="F1148" s="116" t="str">
        <f t="shared" si="187"/>
        <v/>
      </c>
      <c r="G1148" s="119"/>
      <c r="H1148" s="117"/>
      <c r="I1148" s="117"/>
      <c r="J1148" s="117"/>
      <c r="K1148" s="117"/>
      <c r="L1148" s="117"/>
      <c r="M1148" s="117"/>
      <c r="N1148" s="117"/>
      <c r="O1148" s="117"/>
      <c r="P1148" s="117"/>
    </row>
    <row r="1149" s="95" customFormat="1" ht="15.75" customHeight="1" spans="1:16">
      <c r="A1149" s="112">
        <v>2220105</v>
      </c>
      <c r="B1149" s="113" t="s">
        <v>944</v>
      </c>
      <c r="C1149" s="119"/>
      <c r="D1149" s="119"/>
      <c r="E1149" s="115">
        <f t="shared" si="186"/>
        <v>0</v>
      </c>
      <c r="F1149" s="116" t="str">
        <f t="shared" si="187"/>
        <v/>
      </c>
      <c r="G1149" s="119"/>
      <c r="H1149" s="117"/>
      <c r="I1149" s="117"/>
      <c r="J1149" s="117"/>
      <c r="K1149" s="117"/>
      <c r="L1149" s="117"/>
      <c r="M1149" s="117"/>
      <c r="N1149" s="117"/>
      <c r="O1149" s="117"/>
      <c r="P1149" s="117"/>
    </row>
    <row r="1150" s="95" customFormat="1" ht="15.75" customHeight="1" spans="1:16">
      <c r="A1150" s="112">
        <v>2220106</v>
      </c>
      <c r="B1150" s="113" t="s">
        <v>945</v>
      </c>
      <c r="C1150" s="119"/>
      <c r="D1150" s="119"/>
      <c r="E1150" s="115">
        <f t="shared" si="186"/>
        <v>0</v>
      </c>
      <c r="F1150" s="116" t="str">
        <f t="shared" si="187"/>
        <v/>
      </c>
      <c r="G1150" s="119"/>
      <c r="H1150" s="117"/>
      <c r="I1150" s="117"/>
      <c r="J1150" s="117"/>
      <c r="K1150" s="117"/>
      <c r="L1150" s="117"/>
      <c r="M1150" s="117"/>
      <c r="N1150" s="117"/>
      <c r="O1150" s="117"/>
      <c r="P1150" s="117"/>
    </row>
    <row r="1151" s="95" customFormat="1" ht="15.75" customHeight="1" spans="1:16">
      <c r="A1151" s="112">
        <v>2220107</v>
      </c>
      <c r="B1151" s="113" t="s">
        <v>946</v>
      </c>
      <c r="C1151" s="119"/>
      <c r="D1151" s="119"/>
      <c r="E1151" s="115">
        <f t="shared" si="186"/>
        <v>0</v>
      </c>
      <c r="F1151" s="116" t="str">
        <f t="shared" si="187"/>
        <v/>
      </c>
      <c r="G1151" s="119"/>
      <c r="H1151" s="117"/>
      <c r="I1151" s="117"/>
      <c r="J1151" s="117"/>
      <c r="K1151" s="117"/>
      <c r="L1151" s="117"/>
      <c r="M1151" s="117"/>
      <c r="N1151" s="117"/>
      <c r="O1151" s="117"/>
      <c r="P1151" s="117"/>
    </row>
    <row r="1152" s="95" customFormat="1" ht="15.75" customHeight="1" spans="1:16">
      <c r="A1152" s="112">
        <v>2220112</v>
      </c>
      <c r="B1152" s="113" t="s">
        <v>947</v>
      </c>
      <c r="C1152" s="119">
        <v>137</v>
      </c>
      <c r="D1152" s="119">
        <v>47</v>
      </c>
      <c r="E1152" s="115">
        <f t="shared" si="186"/>
        <v>-90</v>
      </c>
      <c r="F1152" s="116">
        <f t="shared" si="187"/>
        <v>-0.656934306569343</v>
      </c>
      <c r="G1152" s="119">
        <v>47</v>
      </c>
      <c r="H1152" s="117"/>
      <c r="I1152" s="117"/>
      <c r="J1152" s="117"/>
      <c r="K1152" s="117"/>
      <c r="L1152" s="117"/>
      <c r="M1152" s="117"/>
      <c r="N1152" s="117"/>
      <c r="O1152" s="117"/>
      <c r="P1152" s="117"/>
    </row>
    <row r="1153" s="95" customFormat="1" ht="15.75" customHeight="1" spans="1:16">
      <c r="A1153" s="112">
        <v>2220113</v>
      </c>
      <c r="B1153" s="113" t="s">
        <v>948</v>
      </c>
      <c r="C1153" s="119"/>
      <c r="D1153" s="119"/>
      <c r="E1153" s="115">
        <f t="shared" si="186"/>
        <v>0</v>
      </c>
      <c r="F1153" s="116" t="str">
        <f t="shared" si="187"/>
        <v/>
      </c>
      <c r="G1153" s="119"/>
      <c r="H1153" s="117"/>
      <c r="I1153" s="117"/>
      <c r="J1153" s="117"/>
      <c r="K1153" s="117"/>
      <c r="L1153" s="117"/>
      <c r="M1153" s="117"/>
      <c r="N1153" s="117"/>
      <c r="O1153" s="117"/>
      <c r="P1153" s="117"/>
    </row>
    <row r="1154" s="95" customFormat="1" ht="15.75" customHeight="1" spans="1:16">
      <c r="A1154" s="112">
        <v>2220114</v>
      </c>
      <c r="B1154" s="113" t="s">
        <v>949</v>
      </c>
      <c r="C1154" s="119"/>
      <c r="D1154" s="119"/>
      <c r="E1154" s="115">
        <f t="shared" si="186"/>
        <v>0</v>
      </c>
      <c r="F1154" s="116" t="str">
        <f t="shared" si="187"/>
        <v/>
      </c>
      <c r="G1154" s="119"/>
      <c r="H1154" s="117"/>
      <c r="I1154" s="117"/>
      <c r="J1154" s="117"/>
      <c r="K1154" s="117"/>
      <c r="L1154" s="117"/>
      <c r="M1154" s="117"/>
      <c r="N1154" s="117"/>
      <c r="O1154" s="117"/>
      <c r="P1154" s="117"/>
    </row>
    <row r="1155" s="95" customFormat="1" ht="15.75" customHeight="1" spans="1:16">
      <c r="A1155" s="112">
        <v>2220115</v>
      </c>
      <c r="B1155" s="113" t="s">
        <v>950</v>
      </c>
      <c r="C1155" s="119"/>
      <c r="D1155" s="119"/>
      <c r="E1155" s="115">
        <f t="shared" si="186"/>
        <v>0</v>
      </c>
      <c r="F1155" s="116" t="str">
        <f t="shared" si="187"/>
        <v/>
      </c>
      <c r="G1155" s="119"/>
      <c r="H1155" s="117"/>
      <c r="I1155" s="117"/>
      <c r="J1155" s="117"/>
      <c r="K1155" s="117"/>
      <c r="L1155" s="117"/>
      <c r="M1155" s="117"/>
      <c r="N1155" s="117"/>
      <c r="O1155" s="117"/>
      <c r="P1155" s="117"/>
    </row>
    <row r="1156" s="95" customFormat="1" ht="15.75" customHeight="1" spans="1:16">
      <c r="A1156" s="112">
        <v>2220118</v>
      </c>
      <c r="B1156" s="113" t="s">
        <v>951</v>
      </c>
      <c r="C1156" s="119"/>
      <c r="D1156" s="119"/>
      <c r="E1156" s="115">
        <f t="shared" si="186"/>
        <v>0</v>
      </c>
      <c r="F1156" s="116" t="str">
        <f t="shared" si="187"/>
        <v/>
      </c>
      <c r="G1156" s="119"/>
      <c r="H1156" s="117"/>
      <c r="I1156" s="117"/>
      <c r="J1156" s="117"/>
      <c r="K1156" s="117"/>
      <c r="L1156" s="117"/>
      <c r="M1156" s="117"/>
      <c r="N1156" s="117"/>
      <c r="O1156" s="117"/>
      <c r="P1156" s="117"/>
    </row>
    <row r="1157" s="95" customFormat="1" ht="15.75" customHeight="1" spans="1:16">
      <c r="A1157" s="112">
        <v>2220119</v>
      </c>
      <c r="B1157" s="113" t="s">
        <v>952</v>
      </c>
      <c r="C1157" s="119"/>
      <c r="D1157" s="119"/>
      <c r="E1157" s="115">
        <f t="shared" ref="E1157:E1220" si="195">D1157-C1157</f>
        <v>0</v>
      </c>
      <c r="F1157" s="116" t="str">
        <f t="shared" ref="F1157:F1220" si="196">IFERROR(E1157/C1157,"")</f>
        <v/>
      </c>
      <c r="G1157" s="119"/>
      <c r="H1157" s="117"/>
      <c r="I1157" s="117"/>
      <c r="J1157" s="117"/>
      <c r="K1157" s="117"/>
      <c r="L1157" s="117"/>
      <c r="M1157" s="117"/>
      <c r="N1157" s="117"/>
      <c r="O1157" s="117"/>
      <c r="P1157" s="117"/>
    </row>
    <row r="1158" s="95" customFormat="1" ht="15.75" customHeight="1" spans="1:16">
      <c r="A1158" s="112">
        <v>2220120</v>
      </c>
      <c r="B1158" s="113" t="s">
        <v>953</v>
      </c>
      <c r="C1158" s="119"/>
      <c r="D1158" s="119"/>
      <c r="E1158" s="115">
        <f t="shared" si="195"/>
        <v>0</v>
      </c>
      <c r="F1158" s="116" t="str">
        <f t="shared" si="196"/>
        <v/>
      </c>
      <c r="G1158" s="119"/>
      <c r="H1158" s="117"/>
      <c r="I1158" s="117"/>
      <c r="J1158" s="117"/>
      <c r="K1158" s="117"/>
      <c r="L1158" s="117"/>
      <c r="M1158" s="117"/>
      <c r="N1158" s="117"/>
      <c r="O1158" s="117"/>
      <c r="P1158" s="117"/>
    </row>
    <row r="1159" s="95" customFormat="1" ht="15.75" customHeight="1" spans="1:16">
      <c r="A1159" s="112">
        <v>2220121</v>
      </c>
      <c r="B1159" s="113" t="s">
        <v>954</v>
      </c>
      <c r="C1159" s="119"/>
      <c r="D1159" s="119"/>
      <c r="E1159" s="115">
        <f t="shared" si="195"/>
        <v>0</v>
      </c>
      <c r="F1159" s="116" t="str">
        <f t="shared" si="196"/>
        <v/>
      </c>
      <c r="G1159" s="119"/>
      <c r="H1159" s="117"/>
      <c r="I1159" s="117"/>
      <c r="J1159" s="117"/>
      <c r="K1159" s="117"/>
      <c r="L1159" s="117"/>
      <c r="M1159" s="117"/>
      <c r="N1159" s="117"/>
      <c r="O1159" s="117"/>
      <c r="P1159" s="117"/>
    </row>
    <row r="1160" s="95" customFormat="1" ht="15.75" customHeight="1" spans="1:16">
      <c r="A1160" s="112">
        <v>2220150</v>
      </c>
      <c r="B1160" s="113" t="s">
        <v>67</v>
      </c>
      <c r="C1160" s="119"/>
      <c r="D1160" s="119"/>
      <c r="E1160" s="115">
        <f t="shared" si="195"/>
        <v>0</v>
      </c>
      <c r="F1160" s="116" t="str">
        <f t="shared" si="196"/>
        <v/>
      </c>
      <c r="G1160" s="119"/>
      <c r="H1160" s="117"/>
      <c r="I1160" s="117"/>
      <c r="J1160" s="117"/>
      <c r="K1160" s="117"/>
      <c r="L1160" s="117"/>
      <c r="M1160" s="117"/>
      <c r="N1160" s="117"/>
      <c r="O1160" s="117"/>
      <c r="P1160" s="117"/>
    </row>
    <row r="1161" s="95" customFormat="1" ht="15.75" customHeight="1" spans="1:16">
      <c r="A1161" s="112">
        <v>2220199</v>
      </c>
      <c r="B1161" s="113" t="s">
        <v>955</v>
      </c>
      <c r="C1161" s="119"/>
      <c r="D1161" s="119"/>
      <c r="E1161" s="115">
        <f t="shared" si="195"/>
        <v>0</v>
      </c>
      <c r="F1161" s="116" t="str">
        <f t="shared" si="196"/>
        <v/>
      </c>
      <c r="G1161" s="119"/>
      <c r="H1161" s="117"/>
      <c r="I1161" s="117"/>
      <c r="J1161" s="117"/>
      <c r="K1161" s="117"/>
      <c r="L1161" s="117"/>
      <c r="M1161" s="117"/>
      <c r="N1161" s="117"/>
      <c r="O1161" s="117"/>
      <c r="P1161" s="117"/>
    </row>
    <row r="1162" s="95" customFormat="1" ht="15.75" customHeight="1" spans="1:16">
      <c r="A1162" s="112">
        <v>22203</v>
      </c>
      <c r="B1162" s="113" t="s">
        <v>956</v>
      </c>
      <c r="C1162" s="114">
        <f t="shared" ref="C1162:G1162" si="197">SUM(C1163,C1164,C1165,C1166,C1167)</f>
        <v>0</v>
      </c>
      <c r="D1162" s="114">
        <f t="shared" si="197"/>
        <v>0</v>
      </c>
      <c r="E1162" s="115">
        <f t="shared" si="195"/>
        <v>0</v>
      </c>
      <c r="F1162" s="116" t="str">
        <f t="shared" si="196"/>
        <v/>
      </c>
      <c r="G1162" s="114">
        <f t="shared" si="197"/>
        <v>0</v>
      </c>
      <c r="H1162" s="117"/>
      <c r="I1162" s="117"/>
      <c r="J1162" s="117"/>
      <c r="K1162" s="117"/>
      <c r="L1162" s="117"/>
      <c r="M1162" s="117"/>
      <c r="N1162" s="117"/>
      <c r="O1162" s="117"/>
      <c r="P1162" s="117"/>
    </row>
    <row r="1163" s="95" customFormat="1" ht="15.75" customHeight="1" spans="1:16">
      <c r="A1163" s="112">
        <v>2220301</v>
      </c>
      <c r="B1163" s="113" t="s">
        <v>957</v>
      </c>
      <c r="C1163" s="118"/>
      <c r="D1163" s="118"/>
      <c r="E1163" s="115">
        <f t="shared" si="195"/>
        <v>0</v>
      </c>
      <c r="F1163" s="116" t="str">
        <f t="shared" si="196"/>
        <v/>
      </c>
      <c r="G1163" s="118"/>
      <c r="H1163" s="117"/>
      <c r="I1163" s="117"/>
      <c r="J1163" s="117"/>
      <c r="K1163" s="117"/>
      <c r="L1163" s="117"/>
      <c r="M1163" s="117"/>
      <c r="N1163" s="117"/>
      <c r="O1163" s="117"/>
      <c r="P1163" s="117"/>
    </row>
    <row r="1164" s="95" customFormat="1" ht="15.75" customHeight="1" spans="1:16">
      <c r="A1164" s="112">
        <v>2220303</v>
      </c>
      <c r="B1164" s="113" t="s">
        <v>958</v>
      </c>
      <c r="C1164" s="119"/>
      <c r="D1164" s="119"/>
      <c r="E1164" s="115">
        <f t="shared" si="195"/>
        <v>0</v>
      </c>
      <c r="F1164" s="116" t="str">
        <f t="shared" si="196"/>
        <v/>
      </c>
      <c r="G1164" s="119"/>
      <c r="H1164" s="117"/>
      <c r="I1164" s="117"/>
      <c r="J1164" s="117"/>
      <c r="K1164" s="117"/>
      <c r="L1164" s="117"/>
      <c r="M1164" s="117"/>
      <c r="N1164" s="117"/>
      <c r="O1164" s="117"/>
      <c r="P1164" s="117"/>
    </row>
    <row r="1165" s="95" customFormat="1" ht="15.75" customHeight="1" spans="1:16">
      <c r="A1165" s="112">
        <v>2220304</v>
      </c>
      <c r="B1165" s="113" t="s">
        <v>959</v>
      </c>
      <c r="C1165" s="119"/>
      <c r="D1165" s="119"/>
      <c r="E1165" s="115">
        <f t="shared" si="195"/>
        <v>0</v>
      </c>
      <c r="F1165" s="116" t="str">
        <f t="shared" si="196"/>
        <v/>
      </c>
      <c r="G1165" s="119"/>
      <c r="H1165" s="117"/>
      <c r="I1165" s="117"/>
      <c r="J1165" s="117"/>
      <c r="K1165" s="117"/>
      <c r="L1165" s="117"/>
      <c r="M1165" s="117"/>
      <c r="N1165" s="117"/>
      <c r="O1165" s="117"/>
      <c r="P1165" s="117"/>
    </row>
    <row r="1166" s="95" customFormat="1" ht="15.75" customHeight="1" spans="1:16">
      <c r="A1166" s="112">
        <v>2220305</v>
      </c>
      <c r="B1166" s="113" t="s">
        <v>960</v>
      </c>
      <c r="C1166" s="119"/>
      <c r="D1166" s="119"/>
      <c r="E1166" s="115">
        <f t="shared" si="195"/>
        <v>0</v>
      </c>
      <c r="F1166" s="116" t="str">
        <f t="shared" si="196"/>
        <v/>
      </c>
      <c r="G1166" s="119"/>
      <c r="H1166" s="117"/>
      <c r="I1166" s="117"/>
      <c r="J1166" s="117"/>
      <c r="K1166" s="117"/>
      <c r="L1166" s="117"/>
      <c r="M1166" s="117"/>
      <c r="N1166" s="117"/>
      <c r="O1166" s="117"/>
      <c r="P1166" s="117"/>
    </row>
    <row r="1167" s="95" customFormat="1" ht="15.75" customHeight="1" spans="1:16">
      <c r="A1167" s="112">
        <v>2220399</v>
      </c>
      <c r="B1167" s="113" t="s">
        <v>961</v>
      </c>
      <c r="C1167" s="119"/>
      <c r="D1167" s="119"/>
      <c r="E1167" s="115">
        <f t="shared" si="195"/>
        <v>0</v>
      </c>
      <c r="F1167" s="116" t="str">
        <f t="shared" si="196"/>
        <v/>
      </c>
      <c r="G1167" s="119"/>
      <c r="H1167" s="117"/>
      <c r="I1167" s="117"/>
      <c r="J1167" s="117"/>
      <c r="K1167" s="117"/>
      <c r="L1167" s="117"/>
      <c r="M1167" s="117"/>
      <c r="N1167" s="117"/>
      <c r="O1167" s="117"/>
      <c r="P1167" s="117"/>
    </row>
    <row r="1168" s="95" customFormat="1" ht="15.75" customHeight="1" spans="1:16">
      <c r="A1168" s="112">
        <v>22204</v>
      </c>
      <c r="B1168" s="113" t="s">
        <v>962</v>
      </c>
      <c r="C1168" s="114">
        <f t="shared" ref="C1168:G1168" si="198">SUM(C1169,C1170,C1171,C1172,C1173)</f>
        <v>0</v>
      </c>
      <c r="D1168" s="114">
        <f t="shared" si="198"/>
        <v>0</v>
      </c>
      <c r="E1168" s="115">
        <f t="shared" si="195"/>
        <v>0</v>
      </c>
      <c r="F1168" s="116" t="str">
        <f t="shared" si="196"/>
        <v/>
      </c>
      <c r="G1168" s="114">
        <f t="shared" si="198"/>
        <v>0</v>
      </c>
      <c r="H1168" s="117"/>
      <c r="I1168" s="117"/>
      <c r="J1168" s="117"/>
      <c r="K1168" s="117"/>
      <c r="L1168" s="117"/>
      <c r="M1168" s="117"/>
      <c r="N1168" s="117"/>
      <c r="O1168" s="117"/>
      <c r="P1168" s="117"/>
    </row>
    <row r="1169" s="95" customFormat="1" ht="15.75" customHeight="1" spans="1:16">
      <c r="A1169" s="112">
        <v>2220401</v>
      </c>
      <c r="B1169" s="113" t="s">
        <v>963</v>
      </c>
      <c r="C1169" s="118"/>
      <c r="D1169" s="118"/>
      <c r="E1169" s="115">
        <f t="shared" si="195"/>
        <v>0</v>
      </c>
      <c r="F1169" s="116" t="str">
        <f t="shared" si="196"/>
        <v/>
      </c>
      <c r="G1169" s="118"/>
      <c r="H1169" s="117"/>
      <c r="I1169" s="117"/>
      <c r="J1169" s="117"/>
      <c r="K1169" s="117"/>
      <c r="L1169" s="117"/>
      <c r="M1169" s="117"/>
      <c r="N1169" s="117"/>
      <c r="O1169" s="117"/>
      <c r="P1169" s="117"/>
    </row>
    <row r="1170" s="95" customFormat="1" ht="15.75" customHeight="1" spans="1:16">
      <c r="A1170" s="112">
        <v>2220402</v>
      </c>
      <c r="B1170" s="113" t="s">
        <v>964</v>
      </c>
      <c r="C1170" s="119"/>
      <c r="D1170" s="119"/>
      <c r="E1170" s="115">
        <f t="shared" si="195"/>
        <v>0</v>
      </c>
      <c r="F1170" s="116" t="str">
        <f t="shared" si="196"/>
        <v/>
      </c>
      <c r="G1170" s="119"/>
      <c r="H1170" s="117"/>
      <c r="I1170" s="117"/>
      <c r="J1170" s="117"/>
      <c r="K1170" s="117"/>
      <c r="L1170" s="117"/>
      <c r="M1170" s="117"/>
      <c r="N1170" s="117"/>
      <c r="O1170" s="117"/>
      <c r="P1170" s="117"/>
    </row>
    <row r="1171" s="95" customFormat="1" ht="15.75" customHeight="1" spans="1:16">
      <c r="A1171" s="112">
        <v>2220403</v>
      </c>
      <c r="B1171" s="113" t="s">
        <v>965</v>
      </c>
      <c r="C1171" s="119"/>
      <c r="D1171" s="119"/>
      <c r="E1171" s="115">
        <f t="shared" si="195"/>
        <v>0</v>
      </c>
      <c r="F1171" s="116" t="str">
        <f t="shared" si="196"/>
        <v/>
      </c>
      <c r="G1171" s="119"/>
      <c r="H1171" s="117"/>
      <c r="I1171" s="117"/>
      <c r="J1171" s="117"/>
      <c r="K1171" s="117"/>
      <c r="L1171" s="117"/>
      <c r="M1171" s="117"/>
      <c r="N1171" s="117"/>
      <c r="O1171" s="117"/>
      <c r="P1171" s="117"/>
    </row>
    <row r="1172" s="95" customFormat="1" ht="15.75" customHeight="1" spans="1:16">
      <c r="A1172" s="112">
        <v>2220404</v>
      </c>
      <c r="B1172" s="113" t="s">
        <v>966</v>
      </c>
      <c r="C1172" s="119"/>
      <c r="D1172" s="119"/>
      <c r="E1172" s="115">
        <f t="shared" si="195"/>
        <v>0</v>
      </c>
      <c r="F1172" s="116" t="str">
        <f t="shared" si="196"/>
        <v/>
      </c>
      <c r="G1172" s="119"/>
      <c r="H1172" s="117"/>
      <c r="I1172" s="117"/>
      <c r="J1172" s="117"/>
      <c r="K1172" s="117"/>
      <c r="L1172" s="117"/>
      <c r="M1172" s="117"/>
      <c r="N1172" s="117"/>
      <c r="O1172" s="117"/>
      <c r="P1172" s="117"/>
    </row>
    <row r="1173" s="95" customFormat="1" ht="15.75" customHeight="1" spans="1:16">
      <c r="A1173" s="112">
        <v>2220499</v>
      </c>
      <c r="B1173" s="113" t="s">
        <v>967</v>
      </c>
      <c r="C1173" s="119"/>
      <c r="D1173" s="119"/>
      <c r="E1173" s="115">
        <f t="shared" si="195"/>
        <v>0</v>
      </c>
      <c r="F1173" s="116" t="str">
        <f t="shared" si="196"/>
        <v/>
      </c>
      <c r="G1173" s="119"/>
      <c r="H1173" s="117"/>
      <c r="I1173" s="117"/>
      <c r="J1173" s="117"/>
      <c r="K1173" s="117"/>
      <c r="L1173" s="117"/>
      <c r="M1173" s="117"/>
      <c r="N1173" s="117"/>
      <c r="O1173" s="117"/>
      <c r="P1173" s="117"/>
    </row>
    <row r="1174" s="95" customFormat="1" ht="15.75" customHeight="1" spans="1:16">
      <c r="A1174" s="112">
        <v>22205</v>
      </c>
      <c r="B1174" s="113" t="s">
        <v>968</v>
      </c>
      <c r="C1174" s="114">
        <f t="shared" ref="C1174:G1174" si="199">SUM(C1175,C1176,C1177,C1178,C1179,C1180,C1181,C1182,C1183,C1184,C1185,C1186)</f>
        <v>0</v>
      </c>
      <c r="D1174" s="114">
        <f t="shared" si="199"/>
        <v>0</v>
      </c>
      <c r="E1174" s="115">
        <f t="shared" si="195"/>
        <v>0</v>
      </c>
      <c r="F1174" s="116" t="str">
        <f t="shared" si="196"/>
        <v/>
      </c>
      <c r="G1174" s="114">
        <f t="shared" si="199"/>
        <v>0</v>
      </c>
      <c r="H1174" s="117"/>
      <c r="I1174" s="117"/>
      <c r="J1174" s="117"/>
      <c r="K1174" s="117"/>
      <c r="L1174" s="117"/>
      <c r="M1174" s="117"/>
      <c r="N1174" s="117"/>
      <c r="O1174" s="117"/>
      <c r="P1174" s="117"/>
    </row>
    <row r="1175" s="95" customFormat="1" ht="15.75" customHeight="1" spans="1:16">
      <c r="A1175" s="112">
        <v>2220501</v>
      </c>
      <c r="B1175" s="113" t="s">
        <v>969</v>
      </c>
      <c r="C1175" s="118"/>
      <c r="D1175" s="118"/>
      <c r="E1175" s="115">
        <f t="shared" si="195"/>
        <v>0</v>
      </c>
      <c r="F1175" s="116" t="str">
        <f t="shared" si="196"/>
        <v/>
      </c>
      <c r="G1175" s="118"/>
      <c r="H1175" s="117"/>
      <c r="I1175" s="117"/>
      <c r="J1175" s="117"/>
      <c r="K1175" s="117"/>
      <c r="L1175" s="117"/>
      <c r="M1175" s="117"/>
      <c r="N1175" s="117"/>
      <c r="O1175" s="117"/>
      <c r="P1175" s="117"/>
    </row>
    <row r="1176" s="95" customFormat="1" ht="15.75" customHeight="1" spans="1:16">
      <c r="A1176" s="112">
        <v>2220502</v>
      </c>
      <c r="B1176" s="113" t="s">
        <v>970</v>
      </c>
      <c r="C1176" s="119"/>
      <c r="D1176" s="119"/>
      <c r="E1176" s="115">
        <f t="shared" si="195"/>
        <v>0</v>
      </c>
      <c r="F1176" s="116" t="str">
        <f t="shared" si="196"/>
        <v/>
      </c>
      <c r="G1176" s="119"/>
      <c r="H1176" s="117"/>
      <c r="I1176" s="117"/>
      <c r="J1176" s="117"/>
      <c r="K1176" s="117"/>
      <c r="L1176" s="117"/>
      <c r="M1176" s="117"/>
      <c r="N1176" s="117"/>
      <c r="O1176" s="117"/>
      <c r="P1176" s="117"/>
    </row>
    <row r="1177" s="95" customFormat="1" ht="15.75" customHeight="1" spans="1:16">
      <c r="A1177" s="112">
        <v>2220503</v>
      </c>
      <c r="B1177" s="113" t="s">
        <v>971</v>
      </c>
      <c r="C1177" s="119"/>
      <c r="D1177" s="119"/>
      <c r="E1177" s="115">
        <f t="shared" si="195"/>
        <v>0</v>
      </c>
      <c r="F1177" s="116" t="str">
        <f t="shared" si="196"/>
        <v/>
      </c>
      <c r="G1177" s="119"/>
      <c r="H1177" s="117"/>
      <c r="I1177" s="117"/>
      <c r="J1177" s="117"/>
      <c r="K1177" s="117"/>
      <c r="L1177" s="117"/>
      <c r="M1177" s="117"/>
      <c r="N1177" s="117"/>
      <c r="O1177" s="117"/>
      <c r="P1177" s="117"/>
    </row>
    <row r="1178" s="95" customFormat="1" ht="15.75" customHeight="1" spans="1:16">
      <c r="A1178" s="112">
        <v>2220504</v>
      </c>
      <c r="B1178" s="113" t="s">
        <v>972</v>
      </c>
      <c r="C1178" s="119"/>
      <c r="D1178" s="119"/>
      <c r="E1178" s="115">
        <f t="shared" si="195"/>
        <v>0</v>
      </c>
      <c r="F1178" s="116" t="str">
        <f t="shared" si="196"/>
        <v/>
      </c>
      <c r="G1178" s="119"/>
      <c r="H1178" s="117"/>
      <c r="I1178" s="117"/>
      <c r="J1178" s="117"/>
      <c r="K1178" s="117"/>
      <c r="L1178" s="117"/>
      <c r="M1178" s="117"/>
      <c r="N1178" s="117"/>
      <c r="O1178" s="117"/>
      <c r="P1178" s="117"/>
    </row>
    <row r="1179" s="95" customFormat="1" ht="15.75" customHeight="1" spans="1:16">
      <c r="A1179" s="112">
        <v>2220505</v>
      </c>
      <c r="B1179" s="113" t="s">
        <v>973</v>
      </c>
      <c r="C1179" s="119"/>
      <c r="D1179" s="119"/>
      <c r="E1179" s="115">
        <f t="shared" si="195"/>
        <v>0</v>
      </c>
      <c r="F1179" s="116" t="str">
        <f t="shared" si="196"/>
        <v/>
      </c>
      <c r="G1179" s="119"/>
      <c r="H1179" s="117"/>
      <c r="I1179" s="117"/>
      <c r="J1179" s="117"/>
      <c r="K1179" s="117"/>
      <c r="L1179" s="117"/>
      <c r="M1179" s="117"/>
      <c r="N1179" s="117"/>
      <c r="O1179" s="117"/>
      <c r="P1179" s="117"/>
    </row>
    <row r="1180" s="95" customFormat="1" ht="15.75" customHeight="1" spans="1:16">
      <c r="A1180" s="112">
        <v>2220506</v>
      </c>
      <c r="B1180" s="113" t="s">
        <v>974</v>
      </c>
      <c r="C1180" s="119"/>
      <c r="D1180" s="119"/>
      <c r="E1180" s="115">
        <f t="shared" si="195"/>
        <v>0</v>
      </c>
      <c r="F1180" s="116" t="str">
        <f t="shared" si="196"/>
        <v/>
      </c>
      <c r="G1180" s="119"/>
      <c r="H1180" s="117"/>
      <c r="I1180" s="117"/>
      <c r="J1180" s="117"/>
      <c r="K1180" s="117"/>
      <c r="L1180" s="117"/>
      <c r="M1180" s="117"/>
      <c r="N1180" s="117"/>
      <c r="O1180" s="117"/>
      <c r="P1180" s="117"/>
    </row>
    <row r="1181" s="95" customFormat="1" ht="15.75" customHeight="1" spans="1:16">
      <c r="A1181" s="112">
        <v>2220507</v>
      </c>
      <c r="B1181" s="113" t="s">
        <v>975</v>
      </c>
      <c r="C1181" s="119"/>
      <c r="D1181" s="119"/>
      <c r="E1181" s="115">
        <f t="shared" si="195"/>
        <v>0</v>
      </c>
      <c r="F1181" s="116" t="str">
        <f t="shared" si="196"/>
        <v/>
      </c>
      <c r="G1181" s="119"/>
      <c r="H1181" s="117"/>
      <c r="I1181" s="117"/>
      <c r="J1181" s="117"/>
      <c r="K1181" s="117"/>
      <c r="L1181" s="117"/>
      <c r="M1181" s="117"/>
      <c r="N1181" s="117"/>
      <c r="O1181" s="117"/>
      <c r="P1181" s="117"/>
    </row>
    <row r="1182" s="95" customFormat="1" ht="15.75" customHeight="1" spans="1:16">
      <c r="A1182" s="112">
        <v>2220508</v>
      </c>
      <c r="B1182" s="113" t="s">
        <v>976</v>
      </c>
      <c r="C1182" s="119"/>
      <c r="D1182" s="119"/>
      <c r="E1182" s="115">
        <f t="shared" si="195"/>
        <v>0</v>
      </c>
      <c r="F1182" s="116" t="str">
        <f t="shared" si="196"/>
        <v/>
      </c>
      <c r="G1182" s="119"/>
      <c r="H1182" s="117"/>
      <c r="I1182" s="117"/>
      <c r="J1182" s="117"/>
      <c r="K1182" s="117"/>
      <c r="L1182" s="117"/>
      <c r="M1182" s="117"/>
      <c r="N1182" s="117"/>
      <c r="O1182" s="117"/>
      <c r="P1182" s="117"/>
    </row>
    <row r="1183" s="95" customFormat="1" ht="15.75" customHeight="1" spans="1:16">
      <c r="A1183" s="112">
        <v>2220509</v>
      </c>
      <c r="B1183" s="113" t="s">
        <v>977</v>
      </c>
      <c r="C1183" s="119"/>
      <c r="D1183" s="119"/>
      <c r="E1183" s="115">
        <f t="shared" si="195"/>
        <v>0</v>
      </c>
      <c r="F1183" s="116" t="str">
        <f t="shared" si="196"/>
        <v/>
      </c>
      <c r="G1183" s="119"/>
      <c r="H1183" s="117"/>
      <c r="I1183" s="117"/>
      <c r="J1183" s="117"/>
      <c r="K1183" s="117"/>
      <c r="L1183" s="117"/>
      <c r="M1183" s="117"/>
      <c r="N1183" s="117"/>
      <c r="O1183" s="117"/>
      <c r="P1183" s="117"/>
    </row>
    <row r="1184" s="95" customFormat="1" ht="15.75" customHeight="1" spans="1:16">
      <c r="A1184" s="112">
        <v>2220510</v>
      </c>
      <c r="B1184" s="113" t="s">
        <v>978</v>
      </c>
      <c r="C1184" s="119"/>
      <c r="D1184" s="119"/>
      <c r="E1184" s="115">
        <f t="shared" si="195"/>
        <v>0</v>
      </c>
      <c r="F1184" s="116" t="str">
        <f t="shared" si="196"/>
        <v/>
      </c>
      <c r="G1184" s="119"/>
      <c r="H1184" s="117"/>
      <c r="I1184" s="117"/>
      <c r="J1184" s="117"/>
      <c r="K1184" s="117"/>
      <c r="L1184" s="117"/>
      <c r="M1184" s="117"/>
      <c r="N1184" s="117"/>
      <c r="O1184" s="117"/>
      <c r="P1184" s="117"/>
    </row>
    <row r="1185" s="95" customFormat="1" ht="15.75" customHeight="1" spans="1:16">
      <c r="A1185" s="112">
        <v>2220511</v>
      </c>
      <c r="B1185" s="113" t="s">
        <v>979</v>
      </c>
      <c r="C1185" s="119"/>
      <c r="D1185" s="119"/>
      <c r="E1185" s="115">
        <f t="shared" si="195"/>
        <v>0</v>
      </c>
      <c r="F1185" s="116" t="str">
        <f t="shared" si="196"/>
        <v/>
      </c>
      <c r="G1185" s="119"/>
      <c r="H1185" s="117"/>
      <c r="I1185" s="117"/>
      <c r="J1185" s="117"/>
      <c r="K1185" s="117"/>
      <c r="L1185" s="117"/>
      <c r="M1185" s="117"/>
      <c r="N1185" s="117"/>
      <c r="O1185" s="117"/>
      <c r="P1185" s="117"/>
    </row>
    <row r="1186" s="95" customFormat="1" ht="15.75" customHeight="1" spans="1:16">
      <c r="A1186" s="112">
        <v>2220599</v>
      </c>
      <c r="B1186" s="113" t="s">
        <v>980</v>
      </c>
      <c r="C1186" s="119"/>
      <c r="D1186" s="119"/>
      <c r="E1186" s="115">
        <f t="shared" si="195"/>
        <v>0</v>
      </c>
      <c r="F1186" s="116" t="str">
        <f t="shared" si="196"/>
        <v/>
      </c>
      <c r="G1186" s="119"/>
      <c r="H1186" s="117"/>
      <c r="I1186" s="117"/>
      <c r="J1186" s="117"/>
      <c r="K1186" s="117"/>
      <c r="L1186" s="117"/>
      <c r="M1186" s="117"/>
      <c r="N1186" s="117"/>
      <c r="O1186" s="117"/>
      <c r="P1186" s="117"/>
    </row>
    <row r="1187" s="95" customFormat="1" ht="15.75" customHeight="1" spans="1:16">
      <c r="A1187" s="112">
        <v>224</v>
      </c>
      <c r="B1187" s="113" t="s">
        <v>981</v>
      </c>
      <c r="C1187" s="114">
        <f t="shared" ref="C1187:G1187" si="200">SUM(C1188,C1199,C1205,C1213,C1226,C1230,C1234)</f>
        <v>1018</v>
      </c>
      <c r="D1187" s="114">
        <f t="shared" si="200"/>
        <v>846</v>
      </c>
      <c r="E1187" s="115">
        <f t="shared" si="195"/>
        <v>-172</v>
      </c>
      <c r="F1187" s="116">
        <f t="shared" si="196"/>
        <v>-0.168958742632613</v>
      </c>
      <c r="G1187" s="114">
        <f t="shared" si="200"/>
        <v>846</v>
      </c>
      <c r="H1187" s="117"/>
      <c r="I1187" s="117"/>
      <c r="J1187" s="117"/>
      <c r="K1187" s="117"/>
      <c r="L1187" s="117"/>
      <c r="M1187" s="117"/>
      <c r="N1187" s="117"/>
      <c r="O1187" s="117"/>
      <c r="P1187" s="117"/>
    </row>
    <row r="1188" s="95" customFormat="1" ht="15.75" customHeight="1" spans="1:16">
      <c r="A1188" s="112">
        <v>22401</v>
      </c>
      <c r="B1188" s="113" t="s">
        <v>982</v>
      </c>
      <c r="C1188" s="114">
        <f t="shared" ref="C1188:G1188" si="201">SUM(C1189,C1190,C1191,C1192,C1193,C1194,C1195,C1196,C1197,C1198)</f>
        <v>666</v>
      </c>
      <c r="D1188" s="114">
        <f t="shared" si="201"/>
        <v>494</v>
      </c>
      <c r="E1188" s="115">
        <f t="shared" si="195"/>
        <v>-172</v>
      </c>
      <c r="F1188" s="116">
        <f t="shared" si="196"/>
        <v>-0.258258258258258</v>
      </c>
      <c r="G1188" s="114">
        <f t="shared" si="201"/>
        <v>494</v>
      </c>
      <c r="H1188" s="117"/>
      <c r="I1188" s="117"/>
      <c r="J1188" s="117"/>
      <c r="K1188" s="117"/>
      <c r="L1188" s="117"/>
      <c r="M1188" s="117"/>
      <c r="N1188" s="117"/>
      <c r="O1188" s="117"/>
      <c r="P1188" s="117"/>
    </row>
    <row r="1189" s="95" customFormat="1" ht="15.75" customHeight="1" spans="1:16">
      <c r="A1189" s="112">
        <v>2240101</v>
      </c>
      <c r="B1189" s="113" t="s">
        <v>58</v>
      </c>
      <c r="C1189" s="118">
        <v>70</v>
      </c>
      <c r="D1189" s="118">
        <v>152</v>
      </c>
      <c r="E1189" s="115">
        <f t="shared" si="195"/>
        <v>82</v>
      </c>
      <c r="F1189" s="116">
        <f t="shared" si="196"/>
        <v>1.17142857142857</v>
      </c>
      <c r="G1189" s="118">
        <v>152</v>
      </c>
      <c r="H1189" s="117"/>
      <c r="I1189" s="117"/>
      <c r="J1189" s="117"/>
      <c r="K1189" s="117"/>
      <c r="L1189" s="117"/>
      <c r="M1189" s="117"/>
      <c r="N1189" s="117"/>
      <c r="O1189" s="117"/>
      <c r="P1189" s="117"/>
    </row>
    <row r="1190" s="95" customFormat="1" ht="15.75" customHeight="1" spans="1:16">
      <c r="A1190" s="112">
        <v>2240102</v>
      </c>
      <c r="B1190" s="113" t="s">
        <v>59</v>
      </c>
      <c r="C1190" s="119">
        <v>55</v>
      </c>
      <c r="D1190" s="119">
        <v>61</v>
      </c>
      <c r="E1190" s="115">
        <f t="shared" si="195"/>
        <v>6</v>
      </c>
      <c r="F1190" s="116">
        <f t="shared" si="196"/>
        <v>0.109090909090909</v>
      </c>
      <c r="G1190" s="119">
        <v>61</v>
      </c>
      <c r="H1190" s="117"/>
      <c r="I1190" s="117"/>
      <c r="J1190" s="117"/>
      <c r="K1190" s="117"/>
      <c r="L1190" s="117"/>
      <c r="M1190" s="117"/>
      <c r="N1190" s="117"/>
      <c r="O1190" s="117"/>
      <c r="P1190" s="117"/>
    </row>
    <row r="1191" s="95" customFormat="1" ht="15.75" customHeight="1" spans="1:16">
      <c r="A1191" s="112">
        <v>2240103</v>
      </c>
      <c r="B1191" s="113" t="s">
        <v>60</v>
      </c>
      <c r="C1191" s="119"/>
      <c r="D1191" s="119"/>
      <c r="E1191" s="115">
        <f t="shared" si="195"/>
        <v>0</v>
      </c>
      <c r="F1191" s="116" t="str">
        <f t="shared" si="196"/>
        <v/>
      </c>
      <c r="G1191" s="119"/>
      <c r="H1191" s="117"/>
      <c r="I1191" s="117"/>
      <c r="J1191" s="117"/>
      <c r="K1191" s="117"/>
      <c r="L1191" s="117"/>
      <c r="M1191" s="117"/>
      <c r="N1191" s="117"/>
      <c r="O1191" s="117"/>
      <c r="P1191" s="117"/>
    </row>
    <row r="1192" s="95" customFormat="1" ht="15.75" customHeight="1" spans="1:16">
      <c r="A1192" s="112">
        <v>2240104</v>
      </c>
      <c r="B1192" s="113" t="s">
        <v>983</v>
      </c>
      <c r="C1192" s="119"/>
      <c r="D1192" s="119"/>
      <c r="E1192" s="115">
        <f t="shared" si="195"/>
        <v>0</v>
      </c>
      <c r="F1192" s="116" t="str">
        <f t="shared" si="196"/>
        <v/>
      </c>
      <c r="G1192" s="119"/>
      <c r="H1192" s="117"/>
      <c r="I1192" s="117"/>
      <c r="J1192" s="117"/>
      <c r="K1192" s="117"/>
      <c r="L1192" s="117"/>
      <c r="M1192" s="117"/>
      <c r="N1192" s="117"/>
      <c r="O1192" s="117"/>
      <c r="P1192" s="117"/>
    </row>
    <row r="1193" s="95" customFormat="1" ht="15.75" customHeight="1" spans="1:16">
      <c r="A1193" s="112">
        <v>2240105</v>
      </c>
      <c r="B1193" s="113" t="s">
        <v>984</v>
      </c>
      <c r="C1193" s="119"/>
      <c r="D1193" s="119"/>
      <c r="E1193" s="115">
        <f t="shared" si="195"/>
        <v>0</v>
      </c>
      <c r="F1193" s="116" t="str">
        <f t="shared" si="196"/>
        <v/>
      </c>
      <c r="G1193" s="119"/>
      <c r="H1193" s="117"/>
      <c r="I1193" s="117"/>
      <c r="J1193" s="117"/>
      <c r="K1193" s="117"/>
      <c r="L1193" s="117"/>
      <c r="M1193" s="117"/>
      <c r="N1193" s="117"/>
      <c r="O1193" s="117"/>
      <c r="P1193" s="117"/>
    </row>
    <row r="1194" s="95" customFormat="1" ht="15.75" customHeight="1" spans="1:16">
      <c r="A1194" s="112">
        <v>2240106</v>
      </c>
      <c r="B1194" s="113" t="s">
        <v>985</v>
      </c>
      <c r="C1194" s="119"/>
      <c r="D1194" s="119"/>
      <c r="E1194" s="115">
        <f t="shared" si="195"/>
        <v>0</v>
      </c>
      <c r="F1194" s="116" t="str">
        <f t="shared" si="196"/>
        <v/>
      </c>
      <c r="G1194" s="119"/>
      <c r="H1194" s="117"/>
      <c r="I1194" s="117"/>
      <c r="J1194" s="117"/>
      <c r="K1194" s="117"/>
      <c r="L1194" s="117"/>
      <c r="M1194" s="117"/>
      <c r="N1194" s="117"/>
      <c r="O1194" s="117"/>
      <c r="P1194" s="117"/>
    </row>
    <row r="1195" s="95" customFormat="1" ht="15.75" customHeight="1" spans="1:16">
      <c r="A1195" s="112">
        <v>2240108</v>
      </c>
      <c r="B1195" s="113" t="s">
        <v>986</v>
      </c>
      <c r="C1195" s="119">
        <v>50</v>
      </c>
      <c r="D1195" s="119">
        <v>50</v>
      </c>
      <c r="E1195" s="115">
        <f t="shared" si="195"/>
        <v>0</v>
      </c>
      <c r="F1195" s="116">
        <f t="shared" si="196"/>
        <v>0</v>
      </c>
      <c r="G1195" s="119">
        <v>50</v>
      </c>
      <c r="H1195" s="117"/>
      <c r="I1195" s="117"/>
      <c r="J1195" s="117"/>
      <c r="K1195" s="117"/>
      <c r="L1195" s="117"/>
      <c r="M1195" s="117"/>
      <c r="N1195" s="117"/>
      <c r="O1195" s="117"/>
      <c r="P1195" s="117"/>
    </row>
    <row r="1196" s="95" customFormat="1" ht="15.75" customHeight="1" spans="1:16">
      <c r="A1196" s="112">
        <v>2240109</v>
      </c>
      <c r="B1196" s="113" t="s">
        <v>987</v>
      </c>
      <c r="C1196" s="119">
        <v>30</v>
      </c>
      <c r="D1196" s="119">
        <v>34</v>
      </c>
      <c r="E1196" s="115">
        <f t="shared" si="195"/>
        <v>4</v>
      </c>
      <c r="F1196" s="116">
        <f t="shared" si="196"/>
        <v>0.133333333333333</v>
      </c>
      <c r="G1196" s="119">
        <v>34</v>
      </c>
      <c r="H1196" s="117"/>
      <c r="I1196" s="117"/>
      <c r="J1196" s="117"/>
      <c r="K1196" s="117"/>
      <c r="L1196" s="117"/>
      <c r="M1196" s="117"/>
      <c r="N1196" s="117"/>
      <c r="O1196" s="117"/>
      <c r="P1196" s="117"/>
    </row>
    <row r="1197" s="95" customFormat="1" ht="15.75" customHeight="1" spans="1:16">
      <c r="A1197" s="112">
        <v>2240150</v>
      </c>
      <c r="B1197" s="113" t="s">
        <v>67</v>
      </c>
      <c r="C1197" s="119">
        <v>461</v>
      </c>
      <c r="D1197" s="119">
        <v>197</v>
      </c>
      <c r="E1197" s="115">
        <f t="shared" si="195"/>
        <v>-264</v>
      </c>
      <c r="F1197" s="116">
        <f t="shared" si="196"/>
        <v>-0.572668112798265</v>
      </c>
      <c r="G1197" s="119">
        <v>197</v>
      </c>
      <c r="H1197" s="117"/>
      <c r="I1197" s="117"/>
      <c r="J1197" s="117"/>
      <c r="K1197" s="117"/>
      <c r="L1197" s="117"/>
      <c r="M1197" s="117"/>
      <c r="N1197" s="117"/>
      <c r="O1197" s="117"/>
      <c r="P1197" s="117"/>
    </row>
    <row r="1198" s="95" customFormat="1" ht="15.75" customHeight="1" spans="1:16">
      <c r="A1198" s="112">
        <v>2240199</v>
      </c>
      <c r="B1198" s="113" t="s">
        <v>988</v>
      </c>
      <c r="C1198" s="119"/>
      <c r="D1198" s="119"/>
      <c r="E1198" s="115">
        <f t="shared" si="195"/>
        <v>0</v>
      </c>
      <c r="F1198" s="116" t="str">
        <f t="shared" si="196"/>
        <v/>
      </c>
      <c r="G1198" s="119"/>
      <c r="H1198" s="117"/>
      <c r="I1198" s="117"/>
      <c r="J1198" s="117"/>
      <c r="K1198" s="117"/>
      <c r="L1198" s="117"/>
      <c r="M1198" s="117"/>
      <c r="N1198" s="117"/>
      <c r="O1198" s="117"/>
      <c r="P1198" s="117"/>
    </row>
    <row r="1199" s="95" customFormat="1" ht="15.75" customHeight="1" spans="1:16">
      <c r="A1199" s="112">
        <v>22402</v>
      </c>
      <c r="B1199" s="113" t="s">
        <v>989</v>
      </c>
      <c r="C1199" s="114">
        <f t="shared" ref="C1199:G1199" si="202">SUM(C1200,C1201,C1202,C1203,C1204)</f>
        <v>352</v>
      </c>
      <c r="D1199" s="114">
        <f t="shared" si="202"/>
        <v>352</v>
      </c>
      <c r="E1199" s="115">
        <f t="shared" si="195"/>
        <v>0</v>
      </c>
      <c r="F1199" s="116">
        <f t="shared" si="196"/>
        <v>0</v>
      </c>
      <c r="G1199" s="114">
        <f t="shared" si="202"/>
        <v>352</v>
      </c>
      <c r="H1199" s="117"/>
      <c r="I1199" s="117"/>
      <c r="J1199" s="117"/>
      <c r="K1199" s="117"/>
      <c r="L1199" s="117"/>
      <c r="M1199" s="117"/>
      <c r="N1199" s="117"/>
      <c r="O1199" s="117"/>
      <c r="P1199" s="117"/>
    </row>
    <row r="1200" s="95" customFormat="1" ht="15.75" customHeight="1" spans="1:16">
      <c r="A1200" s="112">
        <v>2240201</v>
      </c>
      <c r="B1200" s="113" t="s">
        <v>58</v>
      </c>
      <c r="C1200" s="118"/>
      <c r="D1200" s="118"/>
      <c r="E1200" s="115">
        <f t="shared" si="195"/>
        <v>0</v>
      </c>
      <c r="F1200" s="116" t="str">
        <f t="shared" si="196"/>
        <v/>
      </c>
      <c r="G1200" s="118"/>
      <c r="H1200" s="117"/>
      <c r="I1200" s="117"/>
      <c r="J1200" s="117"/>
      <c r="K1200" s="117"/>
      <c r="L1200" s="117"/>
      <c r="M1200" s="117"/>
      <c r="N1200" s="117"/>
      <c r="O1200" s="117"/>
      <c r="P1200" s="117"/>
    </row>
    <row r="1201" s="95" customFormat="1" ht="15.75" customHeight="1" spans="1:16">
      <c r="A1201" s="112">
        <v>2240202</v>
      </c>
      <c r="B1201" s="113" t="s">
        <v>59</v>
      </c>
      <c r="C1201" s="119">
        <v>352</v>
      </c>
      <c r="D1201" s="119">
        <v>352</v>
      </c>
      <c r="E1201" s="115">
        <f t="shared" si="195"/>
        <v>0</v>
      </c>
      <c r="F1201" s="116">
        <f t="shared" si="196"/>
        <v>0</v>
      </c>
      <c r="G1201" s="119">
        <v>352</v>
      </c>
      <c r="H1201" s="117"/>
      <c r="I1201" s="117"/>
      <c r="J1201" s="117"/>
      <c r="K1201" s="117"/>
      <c r="L1201" s="117"/>
      <c r="M1201" s="117"/>
      <c r="N1201" s="117"/>
      <c r="O1201" s="117"/>
      <c r="P1201" s="117"/>
    </row>
    <row r="1202" s="95" customFormat="1" ht="15.75" customHeight="1" spans="1:16">
      <c r="A1202" s="112">
        <v>2240203</v>
      </c>
      <c r="B1202" s="113" t="s">
        <v>60</v>
      </c>
      <c r="C1202" s="119"/>
      <c r="D1202" s="119"/>
      <c r="E1202" s="115">
        <f t="shared" si="195"/>
        <v>0</v>
      </c>
      <c r="F1202" s="116" t="str">
        <f t="shared" si="196"/>
        <v/>
      </c>
      <c r="G1202" s="119"/>
      <c r="H1202" s="117"/>
      <c r="I1202" s="117"/>
      <c r="J1202" s="117"/>
      <c r="K1202" s="117"/>
      <c r="L1202" s="117"/>
      <c r="M1202" s="117"/>
      <c r="N1202" s="117"/>
      <c r="O1202" s="117"/>
      <c r="P1202" s="117"/>
    </row>
    <row r="1203" s="95" customFormat="1" ht="15.75" customHeight="1" spans="1:16">
      <c r="A1203" s="112">
        <v>2240204</v>
      </c>
      <c r="B1203" s="113" t="s">
        <v>990</v>
      </c>
      <c r="C1203" s="119"/>
      <c r="D1203" s="119"/>
      <c r="E1203" s="115">
        <f t="shared" si="195"/>
        <v>0</v>
      </c>
      <c r="F1203" s="116" t="str">
        <f t="shared" si="196"/>
        <v/>
      </c>
      <c r="G1203" s="119"/>
      <c r="H1203" s="117"/>
      <c r="I1203" s="117"/>
      <c r="J1203" s="117"/>
      <c r="K1203" s="117"/>
      <c r="L1203" s="117"/>
      <c r="M1203" s="117"/>
      <c r="N1203" s="117"/>
      <c r="O1203" s="117"/>
      <c r="P1203" s="117"/>
    </row>
    <row r="1204" s="95" customFormat="1" ht="15.75" customHeight="1" spans="1:16">
      <c r="A1204" s="112">
        <v>2240299</v>
      </c>
      <c r="B1204" s="113" t="s">
        <v>991</v>
      </c>
      <c r="C1204" s="119"/>
      <c r="D1204" s="119"/>
      <c r="E1204" s="115">
        <f t="shared" si="195"/>
        <v>0</v>
      </c>
      <c r="F1204" s="116" t="str">
        <f t="shared" si="196"/>
        <v/>
      </c>
      <c r="G1204" s="119"/>
      <c r="H1204" s="117"/>
      <c r="I1204" s="117"/>
      <c r="J1204" s="117"/>
      <c r="K1204" s="117"/>
      <c r="L1204" s="117"/>
      <c r="M1204" s="117"/>
      <c r="N1204" s="117"/>
      <c r="O1204" s="117"/>
      <c r="P1204" s="117"/>
    </row>
    <row r="1205" s="95" customFormat="1" ht="15.75" customHeight="1" spans="1:16">
      <c r="A1205" s="112">
        <v>22404</v>
      </c>
      <c r="B1205" s="113" t="s">
        <v>992</v>
      </c>
      <c r="C1205" s="114">
        <f t="shared" ref="C1205:G1205" si="203">SUM(C1206,C1207,C1208,C1209,C1210,C1211,C1212)</f>
        <v>0</v>
      </c>
      <c r="D1205" s="114">
        <f t="shared" si="203"/>
        <v>0</v>
      </c>
      <c r="E1205" s="115">
        <f t="shared" si="195"/>
        <v>0</v>
      </c>
      <c r="F1205" s="116" t="str">
        <f t="shared" si="196"/>
        <v/>
      </c>
      <c r="G1205" s="114">
        <f t="shared" si="203"/>
        <v>0</v>
      </c>
      <c r="H1205" s="117"/>
      <c r="I1205" s="117"/>
      <c r="J1205" s="117"/>
      <c r="K1205" s="117"/>
      <c r="L1205" s="117"/>
      <c r="M1205" s="117"/>
      <c r="N1205" s="117"/>
      <c r="O1205" s="117"/>
      <c r="P1205" s="117"/>
    </row>
    <row r="1206" s="95" customFormat="1" ht="15.75" customHeight="1" spans="1:16">
      <c r="A1206" s="112">
        <v>2240401</v>
      </c>
      <c r="B1206" s="113" t="s">
        <v>58</v>
      </c>
      <c r="C1206" s="118"/>
      <c r="D1206" s="118"/>
      <c r="E1206" s="115">
        <f t="shared" si="195"/>
        <v>0</v>
      </c>
      <c r="F1206" s="116" t="str">
        <f t="shared" si="196"/>
        <v/>
      </c>
      <c r="G1206" s="118"/>
      <c r="H1206" s="117"/>
      <c r="I1206" s="117"/>
      <c r="J1206" s="117"/>
      <c r="K1206" s="117"/>
      <c r="L1206" s="117"/>
      <c r="M1206" s="117"/>
      <c r="N1206" s="117"/>
      <c r="O1206" s="117"/>
      <c r="P1206" s="117"/>
    </row>
    <row r="1207" s="95" customFormat="1" ht="15.75" customHeight="1" spans="1:16">
      <c r="A1207" s="112">
        <v>2240402</v>
      </c>
      <c r="B1207" s="113" t="s">
        <v>59</v>
      </c>
      <c r="C1207" s="119"/>
      <c r="D1207" s="119"/>
      <c r="E1207" s="115">
        <f t="shared" si="195"/>
        <v>0</v>
      </c>
      <c r="F1207" s="116" t="str">
        <f t="shared" si="196"/>
        <v/>
      </c>
      <c r="G1207" s="119"/>
      <c r="H1207" s="117"/>
      <c r="I1207" s="117"/>
      <c r="J1207" s="117"/>
      <c r="K1207" s="117"/>
      <c r="L1207" s="117"/>
      <c r="M1207" s="117"/>
      <c r="N1207" s="117"/>
      <c r="O1207" s="117"/>
      <c r="P1207" s="117"/>
    </row>
    <row r="1208" s="95" customFormat="1" ht="15.75" customHeight="1" spans="1:16">
      <c r="A1208" s="112">
        <v>2240403</v>
      </c>
      <c r="B1208" s="113" t="s">
        <v>60</v>
      </c>
      <c r="C1208" s="119"/>
      <c r="D1208" s="119"/>
      <c r="E1208" s="115">
        <f t="shared" si="195"/>
        <v>0</v>
      </c>
      <c r="F1208" s="116" t="str">
        <f t="shared" si="196"/>
        <v/>
      </c>
      <c r="G1208" s="119"/>
      <c r="H1208" s="117"/>
      <c r="I1208" s="117"/>
      <c r="J1208" s="117"/>
      <c r="K1208" s="117"/>
      <c r="L1208" s="117"/>
      <c r="M1208" s="117"/>
      <c r="N1208" s="117"/>
      <c r="O1208" s="117"/>
      <c r="P1208" s="117"/>
    </row>
    <row r="1209" s="95" customFormat="1" ht="15.75" customHeight="1" spans="1:16">
      <c r="A1209" s="112">
        <v>2240404</v>
      </c>
      <c r="B1209" s="113" t="s">
        <v>993</v>
      </c>
      <c r="C1209" s="119"/>
      <c r="D1209" s="119"/>
      <c r="E1209" s="115">
        <f t="shared" si="195"/>
        <v>0</v>
      </c>
      <c r="F1209" s="116" t="str">
        <f t="shared" si="196"/>
        <v/>
      </c>
      <c r="G1209" s="119"/>
      <c r="H1209" s="117"/>
      <c r="I1209" s="117"/>
      <c r="J1209" s="117"/>
      <c r="K1209" s="117"/>
      <c r="L1209" s="117"/>
      <c r="M1209" s="117"/>
      <c r="N1209" s="117"/>
      <c r="O1209" s="117"/>
      <c r="P1209" s="117"/>
    </row>
    <row r="1210" s="95" customFormat="1" ht="15.75" customHeight="1" spans="1:16">
      <c r="A1210" s="112">
        <v>2240405</v>
      </c>
      <c r="B1210" s="113" t="s">
        <v>994</v>
      </c>
      <c r="C1210" s="119"/>
      <c r="D1210" s="119"/>
      <c r="E1210" s="115">
        <f t="shared" si="195"/>
        <v>0</v>
      </c>
      <c r="F1210" s="116" t="str">
        <f t="shared" si="196"/>
        <v/>
      </c>
      <c r="G1210" s="119"/>
      <c r="H1210" s="117"/>
      <c r="I1210" s="117"/>
      <c r="J1210" s="117"/>
      <c r="K1210" s="117"/>
      <c r="L1210" s="117"/>
      <c r="M1210" s="117"/>
      <c r="N1210" s="117"/>
      <c r="O1210" s="117"/>
      <c r="P1210" s="117"/>
    </row>
    <row r="1211" s="95" customFormat="1" ht="15.75" customHeight="1" spans="1:16">
      <c r="A1211" s="112">
        <v>2240450</v>
      </c>
      <c r="B1211" s="113" t="s">
        <v>67</v>
      </c>
      <c r="C1211" s="119"/>
      <c r="D1211" s="119"/>
      <c r="E1211" s="115">
        <f t="shared" si="195"/>
        <v>0</v>
      </c>
      <c r="F1211" s="116" t="str">
        <f t="shared" si="196"/>
        <v/>
      </c>
      <c r="G1211" s="119"/>
      <c r="H1211" s="117"/>
      <c r="I1211" s="117"/>
      <c r="J1211" s="117"/>
      <c r="K1211" s="117"/>
      <c r="L1211" s="117"/>
      <c r="M1211" s="117"/>
      <c r="N1211" s="117"/>
      <c r="O1211" s="117"/>
      <c r="P1211" s="117"/>
    </row>
    <row r="1212" s="95" customFormat="1" ht="15.75" customHeight="1" spans="1:16">
      <c r="A1212" s="112">
        <v>2240499</v>
      </c>
      <c r="B1212" s="113" t="s">
        <v>995</v>
      </c>
      <c r="C1212" s="119"/>
      <c r="D1212" s="119"/>
      <c r="E1212" s="115">
        <f t="shared" si="195"/>
        <v>0</v>
      </c>
      <c r="F1212" s="116" t="str">
        <f t="shared" si="196"/>
        <v/>
      </c>
      <c r="G1212" s="119"/>
      <c r="H1212" s="117"/>
      <c r="I1212" s="117"/>
      <c r="J1212" s="117"/>
      <c r="K1212" s="117"/>
      <c r="L1212" s="117"/>
      <c r="M1212" s="117"/>
      <c r="N1212" s="117"/>
      <c r="O1212" s="117"/>
      <c r="P1212" s="117"/>
    </row>
    <row r="1213" s="95" customFormat="1" ht="15.75" customHeight="1" spans="1:16">
      <c r="A1213" s="112">
        <v>22405</v>
      </c>
      <c r="B1213" s="113" t="s">
        <v>996</v>
      </c>
      <c r="C1213" s="114">
        <f t="shared" ref="C1213:G1213" si="204">SUM(C1214,C1215,C1216,C1217,C1218,C1219,C1220,C1221,C1222,C1223,C1224,C1225)</f>
        <v>0</v>
      </c>
      <c r="D1213" s="114">
        <f t="shared" si="204"/>
        <v>0</v>
      </c>
      <c r="E1213" s="115">
        <f t="shared" si="195"/>
        <v>0</v>
      </c>
      <c r="F1213" s="116" t="str">
        <f t="shared" si="196"/>
        <v/>
      </c>
      <c r="G1213" s="114">
        <f t="shared" si="204"/>
        <v>0</v>
      </c>
      <c r="H1213" s="117"/>
      <c r="I1213" s="117"/>
      <c r="J1213" s="117"/>
      <c r="K1213" s="117"/>
      <c r="L1213" s="117"/>
      <c r="M1213" s="117"/>
      <c r="N1213" s="117"/>
      <c r="O1213" s="117"/>
      <c r="P1213" s="117"/>
    </row>
    <row r="1214" s="95" customFormat="1" ht="15.75" customHeight="1" spans="1:16">
      <c r="A1214" s="112">
        <v>2240501</v>
      </c>
      <c r="B1214" s="113" t="s">
        <v>58</v>
      </c>
      <c r="C1214" s="118"/>
      <c r="D1214" s="118"/>
      <c r="E1214" s="115">
        <f t="shared" si="195"/>
        <v>0</v>
      </c>
      <c r="F1214" s="116" t="str">
        <f t="shared" si="196"/>
        <v/>
      </c>
      <c r="G1214" s="118"/>
      <c r="H1214" s="117"/>
      <c r="I1214" s="117"/>
      <c r="J1214" s="117"/>
      <c r="K1214" s="117"/>
      <c r="L1214" s="117"/>
      <c r="M1214" s="117"/>
      <c r="N1214" s="117"/>
      <c r="O1214" s="117"/>
      <c r="P1214" s="117"/>
    </row>
    <row r="1215" s="95" customFormat="1" ht="15.75" customHeight="1" spans="1:16">
      <c r="A1215" s="112">
        <v>2240502</v>
      </c>
      <c r="B1215" s="113" t="s">
        <v>59</v>
      </c>
      <c r="C1215" s="119"/>
      <c r="D1215" s="119"/>
      <c r="E1215" s="115">
        <f t="shared" si="195"/>
        <v>0</v>
      </c>
      <c r="F1215" s="116" t="str">
        <f t="shared" si="196"/>
        <v/>
      </c>
      <c r="G1215" s="119"/>
      <c r="H1215" s="117"/>
      <c r="I1215" s="117"/>
      <c r="J1215" s="117"/>
      <c r="K1215" s="117"/>
      <c r="L1215" s="117"/>
      <c r="M1215" s="117"/>
      <c r="N1215" s="117"/>
      <c r="O1215" s="117"/>
      <c r="P1215" s="117"/>
    </row>
    <row r="1216" s="95" customFormat="1" ht="15.75" customHeight="1" spans="1:16">
      <c r="A1216" s="112">
        <v>2240503</v>
      </c>
      <c r="B1216" s="113" t="s">
        <v>60</v>
      </c>
      <c r="C1216" s="119"/>
      <c r="D1216" s="119"/>
      <c r="E1216" s="115">
        <f t="shared" si="195"/>
        <v>0</v>
      </c>
      <c r="F1216" s="116" t="str">
        <f t="shared" si="196"/>
        <v/>
      </c>
      <c r="G1216" s="119"/>
      <c r="H1216" s="117"/>
      <c r="I1216" s="117"/>
      <c r="J1216" s="117"/>
      <c r="K1216" s="117"/>
      <c r="L1216" s="117"/>
      <c r="M1216" s="117"/>
      <c r="N1216" s="117"/>
      <c r="O1216" s="117"/>
      <c r="P1216" s="117"/>
    </row>
    <row r="1217" s="95" customFormat="1" ht="15.75" customHeight="1" spans="1:16">
      <c r="A1217" s="112">
        <v>2240504</v>
      </c>
      <c r="B1217" s="113" t="s">
        <v>997</v>
      </c>
      <c r="C1217" s="119"/>
      <c r="D1217" s="119"/>
      <c r="E1217" s="115">
        <f t="shared" si="195"/>
        <v>0</v>
      </c>
      <c r="F1217" s="116" t="str">
        <f t="shared" si="196"/>
        <v/>
      </c>
      <c r="G1217" s="119"/>
      <c r="H1217" s="117"/>
      <c r="I1217" s="117"/>
      <c r="J1217" s="117"/>
      <c r="K1217" s="117"/>
      <c r="L1217" s="117"/>
      <c r="M1217" s="117"/>
      <c r="N1217" s="117"/>
      <c r="O1217" s="117"/>
      <c r="P1217" s="117"/>
    </row>
    <row r="1218" s="95" customFormat="1" ht="15.75" customHeight="1" spans="1:16">
      <c r="A1218" s="112">
        <v>2240505</v>
      </c>
      <c r="B1218" s="113" t="s">
        <v>998</v>
      </c>
      <c r="C1218" s="119"/>
      <c r="D1218" s="119"/>
      <c r="E1218" s="115">
        <f t="shared" si="195"/>
        <v>0</v>
      </c>
      <c r="F1218" s="116" t="str">
        <f t="shared" si="196"/>
        <v/>
      </c>
      <c r="G1218" s="119"/>
      <c r="H1218" s="117"/>
      <c r="I1218" s="117"/>
      <c r="J1218" s="117"/>
      <c r="K1218" s="117"/>
      <c r="L1218" s="117"/>
      <c r="M1218" s="117"/>
      <c r="N1218" s="117"/>
      <c r="O1218" s="117"/>
      <c r="P1218" s="117"/>
    </row>
    <row r="1219" s="95" customFormat="1" ht="15.75" customHeight="1" spans="1:16">
      <c r="A1219" s="112">
        <v>2240506</v>
      </c>
      <c r="B1219" s="113" t="s">
        <v>999</v>
      </c>
      <c r="C1219" s="119"/>
      <c r="D1219" s="119"/>
      <c r="E1219" s="115">
        <f t="shared" si="195"/>
        <v>0</v>
      </c>
      <c r="F1219" s="116" t="str">
        <f t="shared" si="196"/>
        <v/>
      </c>
      <c r="G1219" s="119"/>
      <c r="H1219" s="117"/>
      <c r="I1219" s="117"/>
      <c r="J1219" s="117"/>
      <c r="K1219" s="117"/>
      <c r="L1219" s="117"/>
      <c r="M1219" s="117"/>
      <c r="N1219" s="117"/>
      <c r="O1219" s="117"/>
      <c r="P1219" s="117"/>
    </row>
    <row r="1220" s="95" customFormat="1" ht="15.75" customHeight="1" spans="1:16">
      <c r="A1220" s="112">
        <v>2240507</v>
      </c>
      <c r="B1220" s="113" t="s">
        <v>1000</v>
      </c>
      <c r="C1220" s="119"/>
      <c r="D1220" s="119"/>
      <c r="E1220" s="115">
        <f t="shared" si="195"/>
        <v>0</v>
      </c>
      <c r="F1220" s="116" t="str">
        <f t="shared" si="196"/>
        <v/>
      </c>
      <c r="G1220" s="119"/>
      <c r="H1220" s="117"/>
      <c r="I1220" s="117"/>
      <c r="J1220" s="117"/>
      <c r="K1220" s="117"/>
      <c r="L1220" s="117"/>
      <c r="M1220" s="117"/>
      <c r="N1220" s="117"/>
      <c r="O1220" s="117"/>
      <c r="P1220" s="117"/>
    </row>
    <row r="1221" s="95" customFormat="1" ht="15.75" customHeight="1" spans="1:16">
      <c r="A1221" s="112">
        <v>2240508</v>
      </c>
      <c r="B1221" s="113" t="s">
        <v>1001</v>
      </c>
      <c r="C1221" s="119"/>
      <c r="D1221" s="119"/>
      <c r="E1221" s="115">
        <f t="shared" ref="E1221:E1246" si="205">D1221-C1221</f>
        <v>0</v>
      </c>
      <c r="F1221" s="116" t="str">
        <f t="shared" ref="F1221:F1246" si="206">IFERROR(E1221/C1221,"")</f>
        <v/>
      </c>
      <c r="G1221" s="119"/>
      <c r="H1221" s="117"/>
      <c r="I1221" s="117"/>
      <c r="J1221" s="117"/>
      <c r="K1221" s="117"/>
      <c r="L1221" s="117"/>
      <c r="M1221" s="117"/>
      <c r="N1221" s="117"/>
      <c r="O1221" s="117"/>
      <c r="P1221" s="117"/>
    </row>
    <row r="1222" s="95" customFormat="1" ht="15.75" customHeight="1" spans="1:16">
      <c r="A1222" s="112">
        <v>2240509</v>
      </c>
      <c r="B1222" s="113" t="s">
        <v>1002</v>
      </c>
      <c r="C1222" s="119"/>
      <c r="D1222" s="119"/>
      <c r="E1222" s="115">
        <f t="shared" si="205"/>
        <v>0</v>
      </c>
      <c r="F1222" s="116" t="str">
        <f t="shared" si="206"/>
        <v/>
      </c>
      <c r="G1222" s="119"/>
      <c r="H1222" s="117"/>
      <c r="I1222" s="117"/>
      <c r="J1222" s="117"/>
      <c r="K1222" s="117"/>
      <c r="L1222" s="117"/>
      <c r="M1222" s="117"/>
      <c r="N1222" s="117"/>
      <c r="O1222" s="117"/>
      <c r="P1222" s="117"/>
    </row>
    <row r="1223" s="95" customFormat="1" ht="15.75" customHeight="1" spans="1:16">
      <c r="A1223" s="112">
        <v>2240510</v>
      </c>
      <c r="B1223" s="113" t="s">
        <v>1003</v>
      </c>
      <c r="C1223" s="119"/>
      <c r="D1223" s="119"/>
      <c r="E1223" s="115">
        <f t="shared" si="205"/>
        <v>0</v>
      </c>
      <c r="F1223" s="116" t="str">
        <f t="shared" si="206"/>
        <v/>
      </c>
      <c r="G1223" s="119"/>
      <c r="H1223" s="117"/>
      <c r="I1223" s="117"/>
      <c r="J1223" s="117"/>
      <c r="K1223" s="117"/>
      <c r="L1223" s="117"/>
      <c r="M1223" s="117"/>
      <c r="N1223" s="117"/>
      <c r="O1223" s="117"/>
      <c r="P1223" s="117"/>
    </row>
    <row r="1224" s="95" customFormat="1" ht="15.75" customHeight="1" spans="1:16">
      <c r="A1224" s="112">
        <v>2240550</v>
      </c>
      <c r="B1224" s="113" t="s">
        <v>1004</v>
      </c>
      <c r="C1224" s="119"/>
      <c r="D1224" s="119"/>
      <c r="E1224" s="115">
        <f t="shared" si="205"/>
        <v>0</v>
      </c>
      <c r="F1224" s="116" t="str">
        <f t="shared" si="206"/>
        <v/>
      </c>
      <c r="G1224" s="119"/>
      <c r="H1224" s="117"/>
      <c r="I1224" s="117"/>
      <c r="J1224" s="117"/>
      <c r="K1224" s="117"/>
      <c r="L1224" s="117"/>
      <c r="M1224" s="117"/>
      <c r="N1224" s="117"/>
      <c r="O1224" s="117"/>
      <c r="P1224" s="117"/>
    </row>
    <row r="1225" s="95" customFormat="1" ht="15.75" customHeight="1" spans="1:16">
      <c r="A1225" s="112">
        <v>2240599</v>
      </c>
      <c r="B1225" s="113" t="s">
        <v>1005</v>
      </c>
      <c r="C1225" s="119"/>
      <c r="D1225" s="119"/>
      <c r="E1225" s="115">
        <f t="shared" si="205"/>
        <v>0</v>
      </c>
      <c r="F1225" s="116" t="str">
        <f t="shared" si="206"/>
        <v/>
      </c>
      <c r="G1225" s="119"/>
      <c r="H1225" s="117"/>
      <c r="I1225" s="117"/>
      <c r="J1225" s="117"/>
      <c r="K1225" s="117"/>
      <c r="L1225" s="117"/>
      <c r="M1225" s="117"/>
      <c r="N1225" s="117"/>
      <c r="O1225" s="117"/>
      <c r="P1225" s="117"/>
    </row>
    <row r="1226" s="95" customFormat="1" ht="15.75" customHeight="1" spans="1:16">
      <c r="A1226" s="112">
        <v>22406</v>
      </c>
      <c r="B1226" s="113" t="s">
        <v>1006</v>
      </c>
      <c r="C1226" s="114">
        <f t="shared" ref="C1226:G1226" si="207">SUM(C1227,C1228,C1229)</f>
        <v>0</v>
      </c>
      <c r="D1226" s="114">
        <f t="shared" si="207"/>
        <v>0</v>
      </c>
      <c r="E1226" s="115">
        <f t="shared" si="205"/>
        <v>0</v>
      </c>
      <c r="F1226" s="116" t="str">
        <f t="shared" si="206"/>
        <v/>
      </c>
      <c r="G1226" s="114">
        <f t="shared" si="207"/>
        <v>0</v>
      </c>
      <c r="H1226" s="117"/>
      <c r="I1226" s="117"/>
      <c r="J1226" s="117"/>
      <c r="K1226" s="117"/>
      <c r="L1226" s="117"/>
      <c r="M1226" s="117"/>
      <c r="N1226" s="117"/>
      <c r="O1226" s="117"/>
      <c r="P1226" s="117"/>
    </row>
    <row r="1227" s="95" customFormat="1" ht="15.75" customHeight="1" spans="1:16">
      <c r="A1227" s="112">
        <v>2240601</v>
      </c>
      <c r="B1227" s="113" t="s">
        <v>1007</v>
      </c>
      <c r="C1227" s="118"/>
      <c r="D1227" s="118"/>
      <c r="E1227" s="115">
        <f t="shared" si="205"/>
        <v>0</v>
      </c>
      <c r="F1227" s="116" t="str">
        <f t="shared" si="206"/>
        <v/>
      </c>
      <c r="G1227" s="118"/>
      <c r="H1227" s="117"/>
      <c r="I1227" s="117"/>
      <c r="J1227" s="117"/>
      <c r="K1227" s="117"/>
      <c r="L1227" s="117"/>
      <c r="M1227" s="117"/>
      <c r="N1227" s="117"/>
      <c r="O1227" s="117"/>
      <c r="P1227" s="117"/>
    </row>
    <row r="1228" s="95" customFormat="1" ht="15.75" customHeight="1" spans="1:16">
      <c r="A1228" s="112">
        <v>2240602</v>
      </c>
      <c r="B1228" s="113" t="s">
        <v>1008</v>
      </c>
      <c r="C1228" s="118"/>
      <c r="D1228" s="118"/>
      <c r="E1228" s="115">
        <f t="shared" si="205"/>
        <v>0</v>
      </c>
      <c r="F1228" s="116" t="str">
        <f t="shared" si="206"/>
        <v/>
      </c>
      <c r="G1228" s="118"/>
      <c r="H1228" s="117"/>
      <c r="I1228" s="117"/>
      <c r="J1228" s="117"/>
      <c r="K1228" s="117"/>
      <c r="L1228" s="117"/>
      <c r="M1228" s="117"/>
      <c r="N1228" s="117"/>
      <c r="O1228" s="117"/>
      <c r="P1228" s="117"/>
    </row>
    <row r="1229" s="95" customFormat="1" ht="15.75" customHeight="1" spans="1:16">
      <c r="A1229" s="112">
        <v>2240699</v>
      </c>
      <c r="B1229" s="113" t="s">
        <v>1009</v>
      </c>
      <c r="C1229" s="118"/>
      <c r="D1229" s="118"/>
      <c r="E1229" s="115">
        <f t="shared" si="205"/>
        <v>0</v>
      </c>
      <c r="F1229" s="116" t="str">
        <f t="shared" si="206"/>
        <v/>
      </c>
      <c r="G1229" s="118"/>
      <c r="H1229" s="117"/>
      <c r="I1229" s="117"/>
      <c r="J1229" s="117"/>
      <c r="K1229" s="117"/>
      <c r="L1229" s="117"/>
      <c r="M1229" s="117"/>
      <c r="N1229" s="117"/>
      <c r="O1229" s="117"/>
      <c r="P1229" s="117"/>
    </row>
    <row r="1230" s="95" customFormat="1" ht="15.75" customHeight="1" spans="1:16">
      <c r="A1230" s="112">
        <v>22407</v>
      </c>
      <c r="B1230" s="113" t="s">
        <v>1010</v>
      </c>
      <c r="C1230" s="114">
        <f t="shared" ref="C1230:G1230" si="208">SUM(C1231,C1232,C1233)</f>
        <v>0</v>
      </c>
      <c r="D1230" s="114">
        <f t="shared" si="208"/>
        <v>0</v>
      </c>
      <c r="E1230" s="115">
        <f t="shared" si="205"/>
        <v>0</v>
      </c>
      <c r="F1230" s="116" t="str">
        <f t="shared" si="206"/>
        <v/>
      </c>
      <c r="G1230" s="114">
        <f t="shared" si="208"/>
        <v>0</v>
      </c>
      <c r="H1230" s="117"/>
      <c r="I1230" s="117"/>
      <c r="J1230" s="117"/>
      <c r="K1230" s="117"/>
      <c r="L1230" s="117"/>
      <c r="M1230" s="117"/>
      <c r="N1230" s="117"/>
      <c r="O1230" s="117"/>
      <c r="P1230" s="117"/>
    </row>
    <row r="1231" s="95" customFormat="1" ht="15.75" customHeight="1" spans="1:16">
      <c r="A1231" s="112">
        <v>2240703</v>
      </c>
      <c r="B1231" s="113" t="s">
        <v>1011</v>
      </c>
      <c r="C1231" s="118"/>
      <c r="D1231" s="118"/>
      <c r="E1231" s="115">
        <f t="shared" si="205"/>
        <v>0</v>
      </c>
      <c r="F1231" s="116" t="str">
        <f t="shared" si="206"/>
        <v/>
      </c>
      <c r="G1231" s="118"/>
      <c r="H1231" s="117"/>
      <c r="I1231" s="117"/>
      <c r="J1231" s="117"/>
      <c r="K1231" s="117"/>
      <c r="L1231" s="117"/>
      <c r="M1231" s="117"/>
      <c r="N1231" s="117"/>
      <c r="O1231" s="117"/>
      <c r="P1231" s="117"/>
    </row>
    <row r="1232" s="95" customFormat="1" ht="15.75" customHeight="1" spans="1:16">
      <c r="A1232" s="112">
        <v>2240704</v>
      </c>
      <c r="B1232" s="113" t="s">
        <v>1012</v>
      </c>
      <c r="C1232" s="119"/>
      <c r="D1232" s="119"/>
      <c r="E1232" s="115">
        <f t="shared" si="205"/>
        <v>0</v>
      </c>
      <c r="F1232" s="116" t="str">
        <f t="shared" si="206"/>
        <v/>
      </c>
      <c r="G1232" s="119"/>
      <c r="H1232" s="117"/>
      <c r="I1232" s="117"/>
      <c r="J1232" s="117"/>
      <c r="K1232" s="117"/>
      <c r="L1232" s="117"/>
      <c r="M1232" s="117"/>
      <c r="N1232" s="117"/>
      <c r="O1232" s="117"/>
      <c r="P1232" s="117"/>
    </row>
    <row r="1233" s="95" customFormat="1" ht="15.75" customHeight="1" spans="1:16">
      <c r="A1233" s="112">
        <v>2240799</v>
      </c>
      <c r="B1233" s="113" t="s">
        <v>1013</v>
      </c>
      <c r="C1233" s="119"/>
      <c r="D1233" s="119"/>
      <c r="E1233" s="115">
        <f t="shared" si="205"/>
        <v>0</v>
      </c>
      <c r="F1233" s="116" t="str">
        <f t="shared" si="206"/>
        <v/>
      </c>
      <c r="G1233" s="119"/>
      <c r="H1233" s="117"/>
      <c r="I1233" s="117"/>
      <c r="J1233" s="117"/>
      <c r="K1233" s="117"/>
      <c r="L1233" s="117"/>
      <c r="M1233" s="117"/>
      <c r="N1233" s="117"/>
      <c r="O1233" s="117"/>
      <c r="P1233" s="117"/>
    </row>
    <row r="1234" s="95" customFormat="1" ht="15.75" customHeight="1" spans="1:16">
      <c r="A1234" s="112">
        <v>22499</v>
      </c>
      <c r="B1234" s="113" t="s">
        <v>1014</v>
      </c>
      <c r="C1234" s="119"/>
      <c r="D1234" s="119"/>
      <c r="E1234" s="115">
        <f t="shared" si="205"/>
        <v>0</v>
      </c>
      <c r="F1234" s="116" t="str">
        <f t="shared" si="206"/>
        <v/>
      </c>
      <c r="G1234" s="119"/>
      <c r="H1234" s="117"/>
      <c r="I1234" s="117"/>
      <c r="J1234" s="117"/>
      <c r="K1234" s="117"/>
      <c r="L1234" s="117"/>
      <c r="M1234" s="117"/>
      <c r="N1234" s="117"/>
      <c r="O1234" s="117"/>
      <c r="P1234" s="117"/>
    </row>
    <row r="1235" s="95" customFormat="1" ht="15.75" customHeight="1" spans="1:16">
      <c r="A1235" s="112">
        <v>227</v>
      </c>
      <c r="B1235" s="113" t="s">
        <v>1015</v>
      </c>
      <c r="C1235" s="119">
        <v>2000</v>
      </c>
      <c r="D1235" s="119">
        <v>3000</v>
      </c>
      <c r="E1235" s="115">
        <f t="shared" si="205"/>
        <v>1000</v>
      </c>
      <c r="F1235" s="116">
        <f t="shared" si="206"/>
        <v>0.5</v>
      </c>
      <c r="G1235" s="119">
        <v>3000</v>
      </c>
      <c r="H1235" s="117"/>
      <c r="I1235" s="117"/>
      <c r="J1235" s="117"/>
      <c r="K1235" s="117"/>
      <c r="L1235" s="117"/>
      <c r="M1235" s="117"/>
      <c r="N1235" s="117"/>
      <c r="O1235" s="117"/>
      <c r="P1235" s="117"/>
    </row>
    <row r="1236" s="95" customFormat="1" ht="15.75" customHeight="1" spans="1:16">
      <c r="A1236" s="112">
        <v>229</v>
      </c>
      <c r="B1236" s="113" t="s">
        <v>1016</v>
      </c>
      <c r="C1236" s="114">
        <f t="shared" ref="C1236:G1236" si="209">SUM(C1237,C1238)</f>
        <v>44205</v>
      </c>
      <c r="D1236" s="114">
        <f t="shared" si="209"/>
        <v>14524</v>
      </c>
      <c r="E1236" s="115">
        <f t="shared" si="205"/>
        <v>-29681</v>
      </c>
      <c r="F1236" s="116">
        <f t="shared" si="206"/>
        <v>-0.671439882366248</v>
      </c>
      <c r="G1236" s="114">
        <f t="shared" si="209"/>
        <v>14524</v>
      </c>
      <c r="H1236" s="117"/>
      <c r="I1236" s="117"/>
      <c r="J1236" s="117"/>
      <c r="K1236" s="117"/>
      <c r="L1236" s="117"/>
      <c r="M1236" s="117"/>
      <c r="N1236" s="117"/>
      <c r="O1236" s="117"/>
      <c r="P1236" s="117"/>
    </row>
    <row r="1237" s="95" customFormat="1" ht="15.75" customHeight="1" spans="1:16">
      <c r="A1237" s="112">
        <v>22902</v>
      </c>
      <c r="B1237" s="113" t="s">
        <v>1017</v>
      </c>
      <c r="C1237" s="118">
        <v>11300</v>
      </c>
      <c r="D1237" s="118"/>
      <c r="E1237" s="115">
        <f t="shared" si="205"/>
        <v>-11300</v>
      </c>
      <c r="F1237" s="116">
        <f t="shared" si="206"/>
        <v>-1</v>
      </c>
      <c r="G1237" s="118"/>
      <c r="H1237" s="117"/>
      <c r="I1237" s="117"/>
      <c r="J1237" s="117"/>
      <c r="K1237" s="117"/>
      <c r="L1237" s="117"/>
      <c r="M1237" s="117"/>
      <c r="N1237" s="117"/>
      <c r="O1237" s="117"/>
      <c r="P1237" s="117"/>
    </row>
    <row r="1238" s="95" customFormat="1" ht="15.75" customHeight="1" spans="1:16">
      <c r="A1238" s="112">
        <v>22999</v>
      </c>
      <c r="B1238" s="113" t="s">
        <v>883</v>
      </c>
      <c r="C1238" s="118">
        <v>32905</v>
      </c>
      <c r="D1238" s="118">
        <v>14524</v>
      </c>
      <c r="E1238" s="115">
        <f t="shared" si="205"/>
        <v>-18381</v>
      </c>
      <c r="F1238" s="116">
        <f t="shared" si="206"/>
        <v>-0.558608114268348</v>
      </c>
      <c r="G1238" s="118">
        <v>14524</v>
      </c>
      <c r="H1238" s="117"/>
      <c r="I1238" s="117"/>
      <c r="J1238" s="117"/>
      <c r="K1238" s="117"/>
      <c r="L1238" s="117"/>
      <c r="M1238" s="117"/>
      <c r="N1238" s="117"/>
      <c r="O1238" s="117"/>
      <c r="P1238" s="117"/>
    </row>
    <row r="1239" s="95" customFormat="1" ht="15.75" customHeight="1" spans="1:16">
      <c r="A1239" s="112">
        <v>232</v>
      </c>
      <c r="B1239" s="113" t="s">
        <v>1018</v>
      </c>
      <c r="C1239" s="114">
        <f t="shared" ref="C1239:G1239" si="210">SUM(C1240)</f>
        <v>4698</v>
      </c>
      <c r="D1239" s="114">
        <f t="shared" si="210"/>
        <v>4513</v>
      </c>
      <c r="E1239" s="115">
        <f t="shared" si="205"/>
        <v>-185</v>
      </c>
      <c r="F1239" s="116">
        <f t="shared" si="206"/>
        <v>-0.0393784589186888</v>
      </c>
      <c r="G1239" s="114">
        <f t="shared" si="210"/>
        <v>4513</v>
      </c>
      <c r="H1239" s="117"/>
      <c r="I1239" s="117"/>
      <c r="J1239" s="117"/>
      <c r="K1239" s="117"/>
      <c r="L1239" s="117"/>
      <c r="M1239" s="117"/>
      <c r="N1239" s="117"/>
      <c r="O1239" s="117"/>
      <c r="P1239" s="117"/>
    </row>
    <row r="1240" s="95" customFormat="1" ht="15.75" customHeight="1" spans="1:16">
      <c r="A1240" s="112">
        <v>23203</v>
      </c>
      <c r="B1240" s="113" t="s">
        <v>1019</v>
      </c>
      <c r="C1240" s="114">
        <f t="shared" ref="C1240:G1240" si="211">SUM(C1241,C1242,C1243,C1244)</f>
        <v>4698</v>
      </c>
      <c r="D1240" s="114">
        <f t="shared" si="211"/>
        <v>4513</v>
      </c>
      <c r="E1240" s="115">
        <f t="shared" si="205"/>
        <v>-185</v>
      </c>
      <c r="F1240" s="116">
        <f t="shared" si="206"/>
        <v>-0.0393784589186888</v>
      </c>
      <c r="G1240" s="114">
        <f t="shared" si="211"/>
        <v>4513</v>
      </c>
      <c r="H1240" s="117"/>
      <c r="I1240" s="117"/>
      <c r="J1240" s="117"/>
      <c r="K1240" s="117"/>
      <c r="L1240" s="117"/>
      <c r="M1240" s="117"/>
      <c r="N1240" s="117"/>
      <c r="O1240" s="117"/>
      <c r="P1240" s="117"/>
    </row>
    <row r="1241" s="95" customFormat="1" ht="15.75" customHeight="1" spans="1:16">
      <c r="A1241" s="112">
        <v>2320301</v>
      </c>
      <c r="B1241" s="113" t="s">
        <v>1020</v>
      </c>
      <c r="C1241" s="118">
        <v>4698</v>
      </c>
      <c r="D1241" s="118">
        <v>4513</v>
      </c>
      <c r="E1241" s="115">
        <f t="shared" si="205"/>
        <v>-185</v>
      </c>
      <c r="F1241" s="116">
        <f t="shared" si="206"/>
        <v>-0.0393784589186888</v>
      </c>
      <c r="G1241" s="118">
        <v>4513</v>
      </c>
      <c r="H1241" s="117"/>
      <c r="I1241" s="117"/>
      <c r="J1241" s="117"/>
      <c r="K1241" s="117"/>
      <c r="L1241" s="117"/>
      <c r="M1241" s="117"/>
      <c r="N1241" s="117"/>
      <c r="O1241" s="117"/>
      <c r="P1241" s="117"/>
    </row>
    <row r="1242" s="95" customFormat="1" ht="15.75" customHeight="1" spans="1:16">
      <c r="A1242" s="112">
        <v>2320302</v>
      </c>
      <c r="B1242" s="113" t="s">
        <v>1021</v>
      </c>
      <c r="C1242" s="118"/>
      <c r="D1242" s="118"/>
      <c r="E1242" s="115">
        <f t="shared" ref="E1242:E1249" si="212">D1242-C1242</f>
        <v>0</v>
      </c>
      <c r="F1242" s="116" t="str">
        <f t="shared" ref="F1242:F1249" si="213">IFERROR(E1242/C1242,"")</f>
        <v/>
      </c>
      <c r="G1242" s="118"/>
      <c r="H1242" s="117"/>
      <c r="I1242" s="117"/>
      <c r="J1242" s="117"/>
      <c r="K1242" s="117"/>
      <c r="L1242" s="117"/>
      <c r="M1242" s="117"/>
      <c r="N1242" s="117"/>
      <c r="O1242" s="117"/>
      <c r="P1242" s="117"/>
    </row>
    <row r="1243" s="95" customFormat="1" ht="15.75" customHeight="1" spans="1:16">
      <c r="A1243" s="112">
        <v>2320303</v>
      </c>
      <c r="B1243" s="113" t="s">
        <v>1022</v>
      </c>
      <c r="C1243" s="118"/>
      <c r="D1243" s="118"/>
      <c r="E1243" s="115">
        <f t="shared" si="212"/>
        <v>0</v>
      </c>
      <c r="F1243" s="116" t="str">
        <f t="shared" si="213"/>
        <v/>
      </c>
      <c r="G1243" s="118"/>
      <c r="H1243" s="117"/>
      <c r="I1243" s="117"/>
      <c r="J1243" s="117"/>
      <c r="K1243" s="117"/>
      <c r="L1243" s="117"/>
      <c r="M1243" s="117"/>
      <c r="N1243" s="117"/>
      <c r="O1243" s="117"/>
      <c r="P1243" s="117"/>
    </row>
    <row r="1244" s="95" customFormat="1" ht="15.75" customHeight="1" spans="1:16">
      <c r="A1244" s="112">
        <v>2320399</v>
      </c>
      <c r="B1244" s="113" t="s">
        <v>1023</v>
      </c>
      <c r="C1244" s="118"/>
      <c r="D1244" s="118"/>
      <c r="E1244" s="115">
        <f t="shared" si="212"/>
        <v>0</v>
      </c>
      <c r="F1244" s="116" t="str">
        <f t="shared" si="213"/>
        <v/>
      </c>
      <c r="G1244" s="118"/>
      <c r="H1244" s="117"/>
      <c r="I1244" s="117"/>
      <c r="J1244" s="117"/>
      <c r="K1244" s="117"/>
      <c r="L1244" s="117"/>
      <c r="M1244" s="117"/>
      <c r="N1244" s="117"/>
      <c r="O1244" s="117"/>
      <c r="P1244" s="117"/>
    </row>
    <row r="1245" s="95" customFormat="1" ht="15.75" customHeight="1" spans="1:16">
      <c r="A1245" s="112">
        <v>233</v>
      </c>
      <c r="B1245" s="113" t="s">
        <v>1024</v>
      </c>
      <c r="C1245" s="114">
        <f t="shared" ref="C1245:G1245" si="214">SUM(C1246)</f>
        <v>0</v>
      </c>
      <c r="D1245" s="114">
        <f t="shared" si="214"/>
        <v>0</v>
      </c>
      <c r="E1245" s="115">
        <f t="shared" si="212"/>
        <v>0</v>
      </c>
      <c r="F1245" s="116" t="str">
        <f t="shared" si="213"/>
        <v/>
      </c>
      <c r="G1245" s="114">
        <f>SUM(G1246)</f>
        <v>0</v>
      </c>
      <c r="H1245" s="117"/>
      <c r="I1245" s="117"/>
      <c r="J1245" s="117"/>
      <c r="K1245" s="117"/>
      <c r="L1245" s="117"/>
      <c r="M1245" s="117"/>
      <c r="N1245" s="117"/>
      <c r="O1245" s="117"/>
      <c r="P1245" s="117"/>
    </row>
    <row r="1246" s="95" customFormat="1" ht="15.75" customHeight="1" spans="1:16">
      <c r="A1246" s="112">
        <v>23303</v>
      </c>
      <c r="B1246" s="113" t="s">
        <v>1025</v>
      </c>
      <c r="C1246" s="118"/>
      <c r="D1246" s="118"/>
      <c r="E1246" s="115">
        <f t="shared" si="212"/>
        <v>0</v>
      </c>
      <c r="F1246" s="116" t="str">
        <f t="shared" si="213"/>
        <v/>
      </c>
      <c r="G1246" s="118"/>
      <c r="H1246" s="117"/>
      <c r="I1246" s="117"/>
      <c r="J1246" s="117"/>
      <c r="K1246" s="117"/>
      <c r="L1246" s="117"/>
      <c r="M1246" s="117"/>
      <c r="N1246" s="117"/>
      <c r="O1246" s="117"/>
      <c r="P1246" s="117"/>
    </row>
    <row r="1247" s="95" customFormat="1" ht="14.25" customHeight="1" spans="1:16">
      <c r="A1247" s="120"/>
      <c r="B1247" s="120"/>
      <c r="C1247" s="118"/>
      <c r="D1247" s="118"/>
      <c r="E1247" s="115">
        <f t="shared" si="212"/>
        <v>0</v>
      </c>
      <c r="F1247" s="116" t="str">
        <f t="shared" si="213"/>
        <v/>
      </c>
      <c r="G1247" s="118"/>
      <c r="H1247" s="117"/>
      <c r="I1247" s="117"/>
      <c r="J1247" s="117"/>
      <c r="K1247" s="117"/>
      <c r="L1247" s="117"/>
      <c r="M1247" s="117"/>
      <c r="N1247" s="117"/>
      <c r="O1247" s="117"/>
      <c r="P1247" s="117"/>
    </row>
    <row r="1248" s="95" customFormat="1" ht="14.25" customHeight="1" spans="1:16">
      <c r="A1248" s="120"/>
      <c r="B1248" s="120"/>
      <c r="C1248" s="118"/>
      <c r="D1248" s="118"/>
      <c r="E1248" s="115">
        <f t="shared" si="212"/>
        <v>0</v>
      </c>
      <c r="F1248" s="116" t="str">
        <f t="shared" si="213"/>
        <v/>
      </c>
      <c r="G1248" s="118"/>
      <c r="H1248" s="117"/>
      <c r="I1248" s="117"/>
      <c r="J1248" s="117"/>
      <c r="K1248" s="117"/>
      <c r="L1248" s="117"/>
      <c r="M1248" s="117"/>
      <c r="N1248" s="117"/>
      <c r="O1248" s="117"/>
      <c r="P1248" s="117"/>
    </row>
    <row r="1249" s="96" customFormat="1" ht="15.75" customHeight="1" spans="1:16382">
      <c r="A1249" s="121"/>
      <c r="B1249" s="122" t="s">
        <v>1026</v>
      </c>
      <c r="C1249" s="123">
        <f t="shared" ref="C1249:G1249" si="215">SUM(C5,C234,C238,C248,C338,C389,C445,C502,C628,C699,C771,C790,C897,C955,C1019,C1039,C1069,C1079,C1123,C1143,C1187,C1235,C1236,C1239,C1245)</f>
        <v>205672</v>
      </c>
      <c r="D1249" s="123">
        <f t="shared" si="215"/>
        <v>204926</v>
      </c>
      <c r="E1249" s="115">
        <f t="shared" si="212"/>
        <v>-746</v>
      </c>
      <c r="F1249" s="116">
        <f t="shared" si="213"/>
        <v>-0.00362713446652923</v>
      </c>
      <c r="G1249" s="123">
        <f>SUM(G5,G234,G238,G248,G338,G389,G445,G502,G628,G699,G771,G790,G897,G955,G1019,G1039,G1069,G1079,G1123,G1143,G1187,G1235,G1236,G1239,G1245)</f>
        <v>204926</v>
      </c>
      <c r="H1249" s="124"/>
      <c r="I1249" s="124"/>
      <c r="J1249" s="124"/>
      <c r="K1249" s="124"/>
      <c r="L1249" s="124"/>
      <c r="M1249" s="124"/>
      <c r="N1249" s="124"/>
      <c r="O1249" s="124"/>
      <c r="P1249" s="124"/>
      <c r="XFB1249" s="125"/>
    </row>
    <row r="1250" s="93" customFormat="1" ht="15.75" customHeight="1" spans="3:246">
      <c r="C1250" s="97"/>
      <c r="D1250" s="98"/>
      <c r="F1250" s="99"/>
      <c r="G1250" s="98"/>
      <c r="IE1250" s="79"/>
      <c r="IF1250" s="79"/>
      <c r="IG1250" s="79"/>
      <c r="IH1250" s="79"/>
      <c r="II1250" s="79"/>
      <c r="IJ1250" s="79"/>
      <c r="IK1250" s="79"/>
      <c r="IL1250" s="79"/>
    </row>
    <row r="1251" s="93" customFormat="1" ht="15.75" customHeight="1" spans="3:246">
      <c r="C1251" s="97"/>
      <c r="D1251" s="98"/>
      <c r="F1251" s="99"/>
      <c r="G1251" s="98"/>
      <c r="IE1251" s="79"/>
      <c r="IF1251" s="79"/>
      <c r="IG1251" s="79"/>
      <c r="IH1251" s="79"/>
      <c r="II1251" s="79"/>
      <c r="IJ1251" s="79"/>
      <c r="IK1251" s="79"/>
      <c r="IL1251" s="79"/>
    </row>
    <row r="1252" s="93" customFormat="1" ht="15.75" customHeight="1" spans="3:246">
      <c r="C1252" s="97"/>
      <c r="D1252" s="98"/>
      <c r="F1252" s="99"/>
      <c r="G1252" s="98"/>
      <c r="IE1252" s="79"/>
      <c r="IF1252" s="79"/>
      <c r="IG1252" s="79"/>
      <c r="IH1252" s="79"/>
      <c r="II1252" s="79"/>
      <c r="IJ1252" s="79"/>
      <c r="IK1252" s="79"/>
      <c r="IL1252" s="79"/>
    </row>
    <row r="1253" s="93" customFormat="1" ht="15.75" customHeight="1" spans="3:246">
      <c r="C1253" s="97"/>
      <c r="D1253" s="98"/>
      <c r="F1253" s="99"/>
      <c r="G1253" s="98"/>
      <c r="IE1253" s="79"/>
      <c r="IF1253" s="79"/>
      <c r="IG1253" s="79"/>
      <c r="IH1253" s="79"/>
      <c r="II1253" s="79"/>
      <c r="IJ1253" s="79"/>
      <c r="IK1253" s="79"/>
      <c r="IL1253" s="79"/>
    </row>
    <row r="1254" s="93" customFormat="1" ht="15.75" customHeight="1" spans="3:246">
      <c r="C1254" s="97"/>
      <c r="D1254" s="98"/>
      <c r="F1254" s="99"/>
      <c r="G1254" s="98"/>
      <c r="IE1254" s="79"/>
      <c r="IF1254" s="79"/>
      <c r="IG1254" s="79"/>
      <c r="IH1254" s="79"/>
      <c r="II1254" s="79"/>
      <c r="IJ1254" s="79"/>
      <c r="IK1254" s="79"/>
      <c r="IL1254" s="79"/>
    </row>
    <row r="1255" s="93" customFormat="1" ht="15.75" customHeight="1" spans="3:246">
      <c r="C1255" s="97"/>
      <c r="D1255" s="98"/>
      <c r="F1255" s="99"/>
      <c r="G1255" s="98"/>
      <c r="IE1255" s="79"/>
      <c r="IF1255" s="79"/>
      <c r="IG1255" s="79"/>
      <c r="IH1255" s="79"/>
      <c r="II1255" s="79"/>
      <c r="IJ1255" s="79"/>
      <c r="IK1255" s="79"/>
      <c r="IL1255" s="79"/>
    </row>
    <row r="1256" s="93" customFormat="1" ht="15.75" customHeight="1" spans="3:246">
      <c r="C1256" s="97"/>
      <c r="D1256" s="98"/>
      <c r="F1256" s="99"/>
      <c r="G1256" s="98"/>
      <c r="IE1256" s="79"/>
      <c r="IF1256" s="79"/>
      <c r="IG1256" s="79"/>
      <c r="IH1256" s="79"/>
      <c r="II1256" s="79"/>
      <c r="IJ1256" s="79"/>
      <c r="IK1256" s="79"/>
      <c r="IL1256" s="79"/>
    </row>
    <row r="1257" s="93" customFormat="1" ht="15.75" customHeight="1" spans="3:246">
      <c r="C1257" s="97"/>
      <c r="D1257" s="98"/>
      <c r="F1257" s="99"/>
      <c r="G1257" s="98"/>
      <c r="IE1257" s="79"/>
      <c r="IF1257" s="79"/>
      <c r="IG1257" s="79"/>
      <c r="IH1257" s="79"/>
      <c r="II1257" s="79"/>
      <c r="IJ1257" s="79"/>
      <c r="IK1257" s="79"/>
      <c r="IL1257" s="79"/>
    </row>
    <row r="1258" s="93" customFormat="1" ht="15.75" customHeight="1" spans="3:246">
      <c r="C1258" s="97"/>
      <c r="D1258" s="98"/>
      <c r="F1258" s="99"/>
      <c r="G1258" s="98"/>
      <c r="IE1258" s="79"/>
      <c r="IF1258" s="79"/>
      <c r="IG1258" s="79"/>
      <c r="IH1258" s="79"/>
      <c r="II1258" s="79"/>
      <c r="IJ1258" s="79"/>
      <c r="IK1258" s="79"/>
      <c r="IL1258" s="79"/>
    </row>
    <row r="1259" s="93" customFormat="1" ht="15.75" customHeight="1" spans="3:246">
      <c r="C1259" s="97"/>
      <c r="D1259" s="98"/>
      <c r="F1259" s="99"/>
      <c r="G1259" s="98"/>
      <c r="IE1259" s="79"/>
      <c r="IF1259" s="79"/>
      <c r="IG1259" s="79"/>
      <c r="IH1259" s="79"/>
      <c r="II1259" s="79"/>
      <c r="IJ1259" s="79"/>
      <c r="IK1259" s="79"/>
      <c r="IL1259" s="79"/>
    </row>
    <row r="1260" s="93" customFormat="1" ht="15.75" customHeight="1" spans="3:246">
      <c r="C1260" s="97"/>
      <c r="D1260" s="98"/>
      <c r="F1260" s="99"/>
      <c r="G1260" s="98"/>
      <c r="IE1260" s="79"/>
      <c r="IF1260" s="79"/>
      <c r="IG1260" s="79"/>
      <c r="IH1260" s="79"/>
      <c r="II1260" s="79"/>
      <c r="IJ1260" s="79"/>
      <c r="IK1260" s="79"/>
      <c r="IL1260" s="79"/>
    </row>
    <row r="1261" s="93" customFormat="1" ht="15.75" customHeight="1" spans="3:246">
      <c r="C1261" s="97"/>
      <c r="D1261" s="98"/>
      <c r="F1261" s="99"/>
      <c r="G1261" s="98"/>
      <c r="IE1261" s="79"/>
      <c r="IF1261" s="79"/>
      <c r="IG1261" s="79"/>
      <c r="IH1261" s="79"/>
      <c r="II1261" s="79"/>
      <c r="IJ1261" s="79"/>
      <c r="IK1261" s="79"/>
      <c r="IL1261" s="79"/>
    </row>
    <row r="1262" s="93" customFormat="1" ht="15.75" customHeight="1" spans="3:246">
      <c r="C1262" s="97"/>
      <c r="D1262" s="98"/>
      <c r="F1262" s="99"/>
      <c r="G1262" s="98"/>
      <c r="IE1262" s="79"/>
      <c r="IF1262" s="79"/>
      <c r="IG1262" s="79"/>
      <c r="IH1262" s="79"/>
      <c r="II1262" s="79"/>
      <c r="IJ1262" s="79"/>
      <c r="IK1262" s="79"/>
      <c r="IL1262" s="79"/>
    </row>
    <row r="1263" s="93" customFormat="1" ht="15.75" customHeight="1" spans="3:246">
      <c r="C1263" s="97"/>
      <c r="D1263" s="98"/>
      <c r="F1263" s="99"/>
      <c r="G1263" s="98"/>
      <c r="IE1263" s="79"/>
      <c r="IF1263" s="79"/>
      <c r="IG1263" s="79"/>
      <c r="IH1263" s="79"/>
      <c r="II1263" s="79"/>
      <c r="IJ1263" s="79"/>
      <c r="IK1263" s="79"/>
      <c r="IL1263" s="79"/>
    </row>
    <row r="1264" s="93" customFormat="1" ht="15.75" customHeight="1" spans="3:246">
      <c r="C1264" s="97"/>
      <c r="D1264" s="98"/>
      <c r="F1264" s="99"/>
      <c r="G1264" s="98"/>
      <c r="IE1264" s="79"/>
      <c r="IF1264" s="79"/>
      <c r="IG1264" s="79"/>
      <c r="IH1264" s="79"/>
      <c r="II1264" s="79"/>
      <c r="IJ1264" s="79"/>
      <c r="IK1264" s="79"/>
      <c r="IL1264" s="79"/>
    </row>
    <row r="1265" s="93" customFormat="1" ht="15.75" customHeight="1" spans="3:246">
      <c r="C1265" s="97"/>
      <c r="D1265" s="98"/>
      <c r="F1265" s="99"/>
      <c r="G1265" s="98"/>
      <c r="IE1265" s="79"/>
      <c r="IF1265" s="79"/>
      <c r="IG1265" s="79"/>
      <c r="IH1265" s="79"/>
      <c r="II1265" s="79"/>
      <c r="IJ1265" s="79"/>
      <c r="IK1265" s="79"/>
      <c r="IL1265" s="79"/>
    </row>
    <row r="1266" s="93" customFormat="1" ht="15.75" customHeight="1" spans="3:246">
      <c r="C1266" s="97"/>
      <c r="D1266" s="98"/>
      <c r="F1266" s="99"/>
      <c r="G1266" s="98"/>
      <c r="IE1266" s="79"/>
      <c r="IF1266" s="79"/>
      <c r="IG1266" s="79"/>
      <c r="IH1266" s="79"/>
      <c r="II1266" s="79"/>
      <c r="IJ1266" s="79"/>
      <c r="IK1266" s="79"/>
      <c r="IL1266" s="79"/>
    </row>
    <row r="1267" s="93" customFormat="1" ht="15.75" customHeight="1" spans="3:246">
      <c r="C1267" s="97"/>
      <c r="D1267" s="98"/>
      <c r="F1267" s="99"/>
      <c r="G1267" s="98"/>
      <c r="IE1267" s="79"/>
      <c r="IF1267" s="79"/>
      <c r="IG1267" s="79"/>
      <c r="IH1267" s="79"/>
      <c r="II1267" s="79"/>
      <c r="IJ1267" s="79"/>
      <c r="IK1267" s="79"/>
      <c r="IL1267" s="79"/>
    </row>
    <row r="1268" s="93" customFormat="1" ht="15.75" customHeight="1" spans="3:246">
      <c r="C1268" s="97"/>
      <c r="D1268" s="98"/>
      <c r="F1268" s="99"/>
      <c r="G1268" s="98"/>
      <c r="IE1268" s="79"/>
      <c r="IF1268" s="79"/>
      <c r="IG1268" s="79"/>
      <c r="IH1268" s="79"/>
      <c r="II1268" s="79"/>
      <c r="IJ1268" s="79"/>
      <c r="IK1268" s="79"/>
      <c r="IL1268" s="79"/>
    </row>
    <row r="1269" s="93" customFormat="1" ht="15.75" customHeight="1" spans="3:246">
      <c r="C1269" s="97"/>
      <c r="D1269" s="98"/>
      <c r="F1269" s="99"/>
      <c r="G1269" s="98"/>
      <c r="IE1269" s="79"/>
      <c r="IF1269" s="79"/>
      <c r="IG1269" s="79"/>
      <c r="IH1269" s="79"/>
      <c r="II1269" s="79"/>
      <c r="IJ1269" s="79"/>
      <c r="IK1269" s="79"/>
      <c r="IL1269" s="79"/>
    </row>
    <row r="1270" s="93" customFormat="1" ht="15.75" customHeight="1" spans="3:246">
      <c r="C1270" s="97"/>
      <c r="D1270" s="98"/>
      <c r="F1270" s="99"/>
      <c r="G1270" s="98"/>
      <c r="IE1270" s="79"/>
      <c r="IF1270" s="79"/>
      <c r="IG1270" s="79"/>
      <c r="IH1270" s="79"/>
      <c r="II1270" s="79"/>
      <c r="IJ1270" s="79"/>
      <c r="IK1270" s="79"/>
      <c r="IL1270" s="79"/>
    </row>
    <row r="1271" s="93" customFormat="1" ht="15.75" customHeight="1" spans="3:246">
      <c r="C1271" s="97"/>
      <c r="D1271" s="98"/>
      <c r="F1271" s="99"/>
      <c r="G1271" s="98"/>
      <c r="IE1271" s="79"/>
      <c r="IF1271" s="79"/>
      <c r="IG1271" s="79"/>
      <c r="IH1271" s="79"/>
      <c r="II1271" s="79"/>
      <c r="IJ1271" s="79"/>
      <c r="IK1271" s="79"/>
      <c r="IL1271" s="79"/>
    </row>
    <row r="1272" s="93" customFormat="1" ht="15.75" customHeight="1" spans="3:246">
      <c r="C1272" s="97"/>
      <c r="D1272" s="98"/>
      <c r="F1272" s="99"/>
      <c r="G1272" s="98"/>
      <c r="IE1272" s="79"/>
      <c r="IF1272" s="79"/>
      <c r="IG1272" s="79"/>
      <c r="IH1272" s="79"/>
      <c r="II1272" s="79"/>
      <c r="IJ1272" s="79"/>
      <c r="IK1272" s="79"/>
      <c r="IL1272" s="79"/>
    </row>
    <row r="1273" s="93" customFormat="1" ht="15.75" customHeight="1" spans="3:246">
      <c r="C1273" s="97"/>
      <c r="D1273" s="98"/>
      <c r="F1273" s="99"/>
      <c r="G1273" s="98"/>
      <c r="IE1273" s="79"/>
      <c r="IF1273" s="79"/>
      <c r="IG1273" s="79"/>
      <c r="IH1273" s="79"/>
      <c r="II1273" s="79"/>
      <c r="IJ1273" s="79"/>
      <c r="IK1273" s="79"/>
      <c r="IL1273" s="79"/>
    </row>
    <row r="1274" s="93" customFormat="1" ht="15.75" customHeight="1" spans="3:246">
      <c r="C1274" s="97"/>
      <c r="D1274" s="98"/>
      <c r="F1274" s="99"/>
      <c r="G1274" s="98"/>
      <c r="IE1274" s="79"/>
      <c r="IF1274" s="79"/>
      <c r="IG1274" s="79"/>
      <c r="IH1274" s="79"/>
      <c r="II1274" s="79"/>
      <c r="IJ1274" s="79"/>
      <c r="IK1274" s="79"/>
      <c r="IL1274" s="79"/>
    </row>
    <row r="1275" s="93" customFormat="1" ht="15.75" customHeight="1" spans="3:246">
      <c r="C1275" s="97"/>
      <c r="D1275" s="98"/>
      <c r="F1275" s="99"/>
      <c r="G1275" s="98"/>
      <c r="IE1275" s="79"/>
      <c r="IF1275" s="79"/>
      <c r="IG1275" s="79"/>
      <c r="IH1275" s="79"/>
      <c r="II1275" s="79"/>
      <c r="IJ1275" s="79"/>
      <c r="IK1275" s="79"/>
      <c r="IL1275" s="79"/>
    </row>
    <row r="1276" s="93" customFormat="1" ht="15.75" customHeight="1" spans="3:246">
      <c r="C1276" s="97"/>
      <c r="D1276" s="98"/>
      <c r="F1276" s="99"/>
      <c r="G1276" s="98"/>
      <c r="IE1276" s="79"/>
      <c r="IF1276" s="79"/>
      <c r="IG1276" s="79"/>
      <c r="IH1276" s="79"/>
      <c r="II1276" s="79"/>
      <c r="IJ1276" s="79"/>
      <c r="IK1276" s="79"/>
      <c r="IL1276" s="79"/>
    </row>
    <row r="1277" s="93" customFormat="1" ht="15.75" customHeight="1" spans="3:246">
      <c r="C1277" s="97"/>
      <c r="D1277" s="98"/>
      <c r="F1277" s="99"/>
      <c r="G1277" s="98"/>
      <c r="IE1277" s="79"/>
      <c r="IF1277" s="79"/>
      <c r="IG1277" s="79"/>
      <c r="IH1277" s="79"/>
      <c r="II1277" s="79"/>
      <c r="IJ1277" s="79"/>
      <c r="IK1277" s="79"/>
      <c r="IL1277" s="79"/>
    </row>
    <row r="1278" s="93" customFormat="1" ht="15.75" customHeight="1" spans="3:246">
      <c r="C1278" s="97"/>
      <c r="D1278" s="98"/>
      <c r="F1278" s="99"/>
      <c r="G1278" s="98"/>
      <c r="IE1278" s="79"/>
      <c r="IF1278" s="79"/>
      <c r="IG1278" s="79"/>
      <c r="IH1278" s="79"/>
      <c r="II1278" s="79"/>
      <c r="IJ1278" s="79"/>
      <c r="IK1278" s="79"/>
      <c r="IL1278" s="79"/>
    </row>
    <row r="1279" s="93" customFormat="1" ht="15.75" customHeight="1" spans="3:246">
      <c r="C1279" s="97"/>
      <c r="D1279" s="98"/>
      <c r="F1279" s="99"/>
      <c r="G1279" s="98"/>
      <c r="IE1279" s="79"/>
      <c r="IF1279" s="79"/>
      <c r="IG1279" s="79"/>
      <c r="IH1279" s="79"/>
      <c r="II1279" s="79"/>
      <c r="IJ1279" s="79"/>
      <c r="IK1279" s="79"/>
      <c r="IL1279" s="79"/>
    </row>
    <row r="1280" s="93" customFormat="1" ht="15.75" customHeight="1" spans="3:246">
      <c r="C1280" s="97"/>
      <c r="D1280" s="98"/>
      <c r="F1280" s="99"/>
      <c r="G1280" s="98"/>
      <c r="IE1280" s="79"/>
      <c r="IF1280" s="79"/>
      <c r="IG1280" s="79"/>
      <c r="IH1280" s="79"/>
      <c r="II1280" s="79"/>
      <c r="IJ1280" s="79"/>
      <c r="IK1280" s="79"/>
      <c r="IL1280" s="79"/>
    </row>
    <row r="1281" s="93" customFormat="1" ht="15.75" customHeight="1" spans="3:246">
      <c r="C1281" s="97"/>
      <c r="D1281" s="98"/>
      <c r="F1281" s="99"/>
      <c r="G1281" s="98"/>
      <c r="IE1281" s="79"/>
      <c r="IF1281" s="79"/>
      <c r="IG1281" s="79"/>
      <c r="IH1281" s="79"/>
      <c r="II1281" s="79"/>
      <c r="IJ1281" s="79"/>
      <c r="IK1281" s="79"/>
      <c r="IL1281" s="79"/>
    </row>
    <row r="1282" s="93" customFormat="1" ht="15.75" customHeight="1" spans="3:246">
      <c r="C1282" s="97"/>
      <c r="D1282" s="98"/>
      <c r="F1282" s="99"/>
      <c r="G1282" s="98"/>
      <c r="IE1282" s="79"/>
      <c r="IF1282" s="79"/>
      <c r="IG1282" s="79"/>
      <c r="IH1282" s="79"/>
      <c r="II1282" s="79"/>
      <c r="IJ1282" s="79"/>
      <c r="IK1282" s="79"/>
      <c r="IL1282" s="79"/>
    </row>
    <row r="1283" s="93" customFormat="1" ht="15.75" customHeight="1" spans="3:246">
      <c r="C1283" s="97"/>
      <c r="D1283" s="98"/>
      <c r="F1283" s="99"/>
      <c r="G1283" s="98"/>
      <c r="IE1283" s="79"/>
      <c r="IF1283" s="79"/>
      <c r="IG1283" s="79"/>
      <c r="IH1283" s="79"/>
      <c r="II1283" s="79"/>
      <c r="IJ1283" s="79"/>
      <c r="IK1283" s="79"/>
      <c r="IL1283" s="79"/>
    </row>
    <row r="1284" s="93" customFormat="1" ht="15.75" customHeight="1" spans="3:246">
      <c r="C1284" s="97"/>
      <c r="D1284" s="98"/>
      <c r="F1284" s="99"/>
      <c r="G1284" s="98"/>
      <c r="IE1284" s="79"/>
      <c r="IF1284" s="79"/>
      <c r="IG1284" s="79"/>
      <c r="IH1284" s="79"/>
      <c r="II1284" s="79"/>
      <c r="IJ1284" s="79"/>
      <c r="IK1284" s="79"/>
      <c r="IL1284" s="79"/>
    </row>
    <row r="1285" s="93" customFormat="1" ht="15.75" customHeight="1" spans="3:246">
      <c r="C1285" s="97"/>
      <c r="D1285" s="98"/>
      <c r="F1285" s="99"/>
      <c r="G1285" s="98"/>
      <c r="IE1285" s="79"/>
      <c r="IF1285" s="79"/>
      <c r="IG1285" s="79"/>
      <c r="IH1285" s="79"/>
      <c r="II1285" s="79"/>
      <c r="IJ1285" s="79"/>
      <c r="IK1285" s="79"/>
      <c r="IL1285" s="79"/>
    </row>
    <row r="1286" s="93" customFormat="1" ht="15.75" customHeight="1" spans="3:246">
      <c r="C1286" s="97"/>
      <c r="D1286" s="98"/>
      <c r="F1286" s="99"/>
      <c r="G1286" s="98"/>
      <c r="IE1286" s="79"/>
      <c r="IF1286" s="79"/>
      <c r="IG1286" s="79"/>
      <c r="IH1286" s="79"/>
      <c r="II1286" s="79"/>
      <c r="IJ1286" s="79"/>
      <c r="IK1286" s="79"/>
      <c r="IL1286" s="79"/>
    </row>
    <row r="1287" s="93" customFormat="1" ht="15.75" customHeight="1" spans="3:246">
      <c r="C1287" s="97"/>
      <c r="D1287" s="98"/>
      <c r="F1287" s="99"/>
      <c r="G1287" s="98"/>
      <c r="IE1287" s="79"/>
      <c r="IF1287" s="79"/>
      <c r="IG1287" s="79"/>
      <c r="IH1287" s="79"/>
      <c r="II1287" s="79"/>
      <c r="IJ1287" s="79"/>
      <c r="IK1287" s="79"/>
      <c r="IL1287" s="79"/>
    </row>
    <row r="1288" s="93" customFormat="1" ht="15.75" customHeight="1" spans="3:246">
      <c r="C1288" s="97"/>
      <c r="D1288" s="98"/>
      <c r="F1288" s="99"/>
      <c r="G1288" s="98"/>
      <c r="IE1288" s="79"/>
      <c r="IF1288" s="79"/>
      <c r="IG1288" s="79"/>
      <c r="IH1288" s="79"/>
      <c r="II1288" s="79"/>
      <c r="IJ1288" s="79"/>
      <c r="IK1288" s="79"/>
      <c r="IL1288" s="79"/>
    </row>
    <row r="1289" s="93" customFormat="1" ht="15.75" customHeight="1" spans="3:246">
      <c r="C1289" s="97"/>
      <c r="D1289" s="98"/>
      <c r="F1289" s="99"/>
      <c r="G1289" s="98"/>
      <c r="IE1289" s="79"/>
      <c r="IF1289" s="79"/>
      <c r="IG1289" s="79"/>
      <c r="IH1289" s="79"/>
      <c r="II1289" s="79"/>
      <c r="IJ1289" s="79"/>
      <c r="IK1289" s="79"/>
      <c r="IL1289" s="79"/>
    </row>
    <row r="1290" s="93" customFormat="1" ht="15.75" customHeight="1" spans="3:246">
      <c r="C1290" s="97"/>
      <c r="D1290" s="98"/>
      <c r="F1290" s="99"/>
      <c r="G1290" s="98"/>
      <c r="IE1290" s="79"/>
      <c r="IF1290" s="79"/>
      <c r="IG1290" s="79"/>
      <c r="IH1290" s="79"/>
      <c r="II1290" s="79"/>
      <c r="IJ1290" s="79"/>
      <c r="IK1290" s="79"/>
      <c r="IL1290" s="79"/>
    </row>
    <row r="1291" s="93" customFormat="1" ht="15.75" customHeight="1" spans="3:246">
      <c r="C1291" s="97"/>
      <c r="D1291" s="98"/>
      <c r="F1291" s="99"/>
      <c r="G1291" s="98"/>
      <c r="IE1291" s="79"/>
      <c r="IF1291" s="79"/>
      <c r="IG1291" s="79"/>
      <c r="IH1291" s="79"/>
      <c r="II1291" s="79"/>
      <c r="IJ1291" s="79"/>
      <c r="IK1291" s="79"/>
      <c r="IL1291" s="79"/>
    </row>
    <row r="1292" s="93" customFormat="1" ht="15.75" customHeight="1" spans="3:246">
      <c r="C1292" s="97"/>
      <c r="D1292" s="98"/>
      <c r="F1292" s="99"/>
      <c r="G1292" s="98"/>
      <c r="IE1292" s="79"/>
      <c r="IF1292" s="79"/>
      <c r="IG1292" s="79"/>
      <c r="IH1292" s="79"/>
      <c r="II1292" s="79"/>
      <c r="IJ1292" s="79"/>
      <c r="IK1292" s="79"/>
      <c r="IL1292" s="79"/>
    </row>
    <row r="1293" s="93" customFormat="1" ht="15.75" customHeight="1" spans="3:246">
      <c r="C1293" s="97"/>
      <c r="D1293" s="98"/>
      <c r="F1293" s="99"/>
      <c r="G1293" s="98"/>
      <c r="IE1293" s="79"/>
      <c r="IF1293" s="79"/>
      <c r="IG1293" s="79"/>
      <c r="IH1293" s="79"/>
      <c r="II1293" s="79"/>
      <c r="IJ1293" s="79"/>
      <c r="IK1293" s="79"/>
      <c r="IL1293" s="79"/>
    </row>
    <row r="1294" s="93" customFormat="1" ht="15.75" customHeight="1" spans="3:246">
      <c r="C1294" s="97"/>
      <c r="D1294" s="98"/>
      <c r="F1294" s="99"/>
      <c r="G1294" s="98"/>
      <c r="IE1294" s="79"/>
      <c r="IF1294" s="79"/>
      <c r="IG1294" s="79"/>
      <c r="IH1294" s="79"/>
      <c r="II1294" s="79"/>
      <c r="IJ1294" s="79"/>
      <c r="IK1294" s="79"/>
      <c r="IL1294" s="79"/>
    </row>
    <row r="1295" s="93" customFormat="1" ht="15.75" customHeight="1" spans="3:246">
      <c r="C1295" s="97"/>
      <c r="D1295" s="98"/>
      <c r="F1295" s="99"/>
      <c r="G1295" s="98"/>
      <c r="IE1295" s="79"/>
      <c r="IF1295" s="79"/>
      <c r="IG1295" s="79"/>
      <c r="IH1295" s="79"/>
      <c r="II1295" s="79"/>
      <c r="IJ1295" s="79"/>
      <c r="IK1295" s="79"/>
      <c r="IL1295" s="79"/>
    </row>
    <row r="1296" s="93" customFormat="1" ht="15.75" customHeight="1" spans="3:246">
      <c r="C1296" s="97"/>
      <c r="D1296" s="98"/>
      <c r="F1296" s="99"/>
      <c r="G1296" s="98"/>
      <c r="IE1296" s="79"/>
      <c r="IF1296" s="79"/>
      <c r="IG1296" s="79"/>
      <c r="IH1296" s="79"/>
      <c r="II1296" s="79"/>
      <c r="IJ1296" s="79"/>
      <c r="IK1296" s="79"/>
      <c r="IL1296" s="79"/>
    </row>
    <row r="1297" s="93" customFormat="1" ht="15.75" customHeight="1" spans="3:246">
      <c r="C1297" s="97"/>
      <c r="D1297" s="98"/>
      <c r="F1297" s="99"/>
      <c r="G1297" s="98"/>
      <c r="IE1297" s="79"/>
      <c r="IF1297" s="79"/>
      <c r="IG1297" s="79"/>
      <c r="IH1297" s="79"/>
      <c r="II1297" s="79"/>
      <c r="IJ1297" s="79"/>
      <c r="IK1297" s="79"/>
      <c r="IL1297" s="79"/>
    </row>
    <row r="1298" s="93" customFormat="1" ht="15.75" customHeight="1" spans="3:246">
      <c r="C1298" s="97"/>
      <c r="D1298" s="98"/>
      <c r="F1298" s="99"/>
      <c r="G1298" s="98"/>
      <c r="IE1298" s="79"/>
      <c r="IF1298" s="79"/>
      <c r="IG1298" s="79"/>
      <c r="IH1298" s="79"/>
      <c r="II1298" s="79"/>
      <c r="IJ1298" s="79"/>
      <c r="IK1298" s="79"/>
      <c r="IL1298" s="79"/>
    </row>
    <row r="1299" s="93" customFormat="1" ht="15.75" customHeight="1" spans="3:246">
      <c r="C1299" s="97"/>
      <c r="D1299" s="98"/>
      <c r="F1299" s="99"/>
      <c r="G1299" s="98"/>
      <c r="IE1299" s="79"/>
      <c r="IF1299" s="79"/>
      <c r="IG1299" s="79"/>
      <c r="IH1299" s="79"/>
      <c r="II1299" s="79"/>
      <c r="IJ1299" s="79"/>
      <c r="IK1299" s="79"/>
      <c r="IL1299" s="79"/>
    </row>
    <row r="1300" s="93" customFormat="1" ht="15.75" customHeight="1" spans="3:246">
      <c r="C1300" s="97"/>
      <c r="D1300" s="98"/>
      <c r="F1300" s="99"/>
      <c r="G1300" s="98"/>
      <c r="IE1300" s="79"/>
      <c r="IF1300" s="79"/>
      <c r="IG1300" s="79"/>
      <c r="IH1300" s="79"/>
      <c r="II1300" s="79"/>
      <c r="IJ1300" s="79"/>
      <c r="IK1300" s="79"/>
      <c r="IL1300" s="79"/>
    </row>
    <row r="1301" s="93" customFormat="1" ht="15.75" customHeight="1" spans="3:246">
      <c r="C1301" s="97"/>
      <c r="D1301" s="98"/>
      <c r="F1301" s="99"/>
      <c r="G1301" s="98"/>
      <c r="IE1301" s="79"/>
      <c r="IF1301" s="79"/>
      <c r="IG1301" s="79"/>
      <c r="IH1301" s="79"/>
      <c r="II1301" s="79"/>
      <c r="IJ1301" s="79"/>
      <c r="IK1301" s="79"/>
      <c r="IL1301" s="79"/>
    </row>
    <row r="1302" s="93" customFormat="1" ht="15.75" customHeight="1" spans="3:246">
      <c r="C1302" s="97"/>
      <c r="D1302" s="98"/>
      <c r="F1302" s="99"/>
      <c r="G1302" s="98"/>
      <c r="IE1302" s="79"/>
      <c r="IF1302" s="79"/>
      <c r="IG1302" s="79"/>
      <c r="IH1302" s="79"/>
      <c r="II1302" s="79"/>
      <c r="IJ1302" s="79"/>
      <c r="IK1302" s="79"/>
      <c r="IL1302" s="79"/>
    </row>
    <row r="1303" s="93" customFormat="1" ht="15.75" customHeight="1" spans="3:246">
      <c r="C1303" s="97"/>
      <c r="D1303" s="98"/>
      <c r="F1303" s="99"/>
      <c r="G1303" s="98"/>
      <c r="IE1303" s="79"/>
      <c r="IF1303" s="79"/>
      <c r="IG1303" s="79"/>
      <c r="IH1303" s="79"/>
      <c r="II1303" s="79"/>
      <c r="IJ1303" s="79"/>
      <c r="IK1303" s="79"/>
      <c r="IL1303" s="79"/>
    </row>
    <row r="1304" s="93" customFormat="1" ht="15.75" customHeight="1" spans="3:246">
      <c r="C1304" s="97"/>
      <c r="D1304" s="98"/>
      <c r="F1304" s="99"/>
      <c r="G1304" s="98"/>
      <c r="IE1304" s="79"/>
      <c r="IF1304" s="79"/>
      <c r="IG1304" s="79"/>
      <c r="IH1304" s="79"/>
      <c r="II1304" s="79"/>
      <c r="IJ1304" s="79"/>
      <c r="IK1304" s="79"/>
      <c r="IL1304" s="79"/>
    </row>
    <row r="1305" s="93" customFormat="1" ht="15.75" customHeight="1" spans="3:246">
      <c r="C1305" s="97"/>
      <c r="D1305" s="98"/>
      <c r="F1305" s="99"/>
      <c r="G1305" s="98"/>
      <c r="IE1305" s="79"/>
      <c r="IF1305" s="79"/>
      <c r="IG1305" s="79"/>
      <c r="IH1305" s="79"/>
      <c r="II1305" s="79"/>
      <c r="IJ1305" s="79"/>
      <c r="IK1305" s="79"/>
      <c r="IL1305" s="79"/>
    </row>
    <row r="1306" s="93" customFormat="1" ht="15.75" customHeight="1" spans="3:246">
      <c r="C1306" s="97"/>
      <c r="D1306" s="98"/>
      <c r="F1306" s="99"/>
      <c r="G1306" s="98"/>
      <c r="IE1306" s="79"/>
      <c r="IF1306" s="79"/>
      <c r="IG1306" s="79"/>
      <c r="IH1306" s="79"/>
      <c r="II1306" s="79"/>
      <c r="IJ1306" s="79"/>
      <c r="IK1306" s="79"/>
      <c r="IL1306" s="79"/>
    </row>
    <row r="1307" s="93" customFormat="1" ht="15.75" customHeight="1" spans="3:246">
      <c r="C1307" s="97"/>
      <c r="D1307" s="98"/>
      <c r="F1307" s="99"/>
      <c r="G1307" s="98"/>
      <c r="IE1307" s="79"/>
      <c r="IF1307" s="79"/>
      <c r="IG1307" s="79"/>
      <c r="IH1307" s="79"/>
      <c r="II1307" s="79"/>
      <c r="IJ1307" s="79"/>
      <c r="IK1307" s="79"/>
      <c r="IL1307" s="79"/>
    </row>
    <row r="1308" s="93" customFormat="1" ht="15.75" customHeight="1" spans="3:246">
      <c r="C1308" s="97"/>
      <c r="D1308" s="98"/>
      <c r="F1308" s="99"/>
      <c r="G1308" s="98"/>
      <c r="IE1308" s="79"/>
      <c r="IF1308" s="79"/>
      <c r="IG1308" s="79"/>
      <c r="IH1308" s="79"/>
      <c r="II1308" s="79"/>
      <c r="IJ1308" s="79"/>
      <c r="IK1308" s="79"/>
      <c r="IL1308" s="79"/>
    </row>
    <row r="1309" s="93" customFormat="1" ht="15.75" customHeight="1" spans="3:246">
      <c r="C1309" s="97"/>
      <c r="D1309" s="98"/>
      <c r="F1309" s="99"/>
      <c r="G1309" s="98"/>
      <c r="IE1309" s="79"/>
      <c r="IF1309" s="79"/>
      <c r="IG1309" s="79"/>
      <c r="IH1309" s="79"/>
      <c r="II1309" s="79"/>
      <c r="IJ1309" s="79"/>
      <c r="IK1309" s="79"/>
      <c r="IL1309" s="79"/>
    </row>
    <row r="1310" s="93" customFormat="1" ht="15.75" customHeight="1" spans="3:246">
      <c r="C1310" s="97"/>
      <c r="D1310" s="98"/>
      <c r="F1310" s="99"/>
      <c r="G1310" s="98"/>
      <c r="IE1310" s="79"/>
      <c r="IF1310" s="79"/>
      <c r="IG1310" s="79"/>
      <c r="IH1310" s="79"/>
      <c r="II1310" s="79"/>
      <c r="IJ1310" s="79"/>
      <c r="IK1310" s="79"/>
      <c r="IL1310" s="79"/>
    </row>
    <row r="1311" s="93" customFormat="1" ht="15.75" customHeight="1" spans="3:246">
      <c r="C1311" s="97"/>
      <c r="D1311" s="98"/>
      <c r="F1311" s="99"/>
      <c r="G1311" s="98"/>
      <c r="IE1311" s="79"/>
      <c r="IF1311" s="79"/>
      <c r="IG1311" s="79"/>
      <c r="IH1311" s="79"/>
      <c r="II1311" s="79"/>
      <c r="IJ1311" s="79"/>
      <c r="IK1311" s="79"/>
      <c r="IL1311" s="79"/>
    </row>
    <row r="1312" s="93" customFormat="1" ht="15.75" customHeight="1" spans="3:246">
      <c r="C1312" s="97"/>
      <c r="D1312" s="98"/>
      <c r="F1312" s="99"/>
      <c r="G1312" s="98"/>
      <c r="IE1312" s="79"/>
      <c r="IF1312" s="79"/>
      <c r="IG1312" s="79"/>
      <c r="IH1312" s="79"/>
      <c r="II1312" s="79"/>
      <c r="IJ1312" s="79"/>
      <c r="IK1312" s="79"/>
      <c r="IL1312" s="79"/>
    </row>
    <row r="1313" s="93" customFormat="1" ht="15.75" customHeight="1" spans="3:246">
      <c r="C1313" s="97"/>
      <c r="D1313" s="98"/>
      <c r="F1313" s="99"/>
      <c r="G1313" s="98"/>
      <c r="IE1313" s="79"/>
      <c r="IF1313" s="79"/>
      <c r="IG1313" s="79"/>
      <c r="IH1313" s="79"/>
      <c r="II1313" s="79"/>
      <c r="IJ1313" s="79"/>
      <c r="IK1313" s="79"/>
      <c r="IL1313" s="79"/>
    </row>
    <row r="1314" s="93" customFormat="1" ht="15.75" customHeight="1" spans="3:246">
      <c r="C1314" s="97"/>
      <c r="D1314" s="98"/>
      <c r="F1314" s="99"/>
      <c r="G1314" s="98"/>
      <c r="IE1314" s="79"/>
      <c r="IF1314" s="79"/>
      <c r="IG1314" s="79"/>
      <c r="IH1314" s="79"/>
      <c r="II1314" s="79"/>
      <c r="IJ1314" s="79"/>
      <c r="IK1314" s="79"/>
      <c r="IL1314" s="79"/>
    </row>
    <row r="1315" s="93" customFormat="1" ht="15.75" customHeight="1" spans="3:246">
      <c r="C1315" s="97"/>
      <c r="D1315" s="98"/>
      <c r="F1315" s="99"/>
      <c r="G1315" s="98"/>
      <c r="IE1315" s="79"/>
      <c r="IF1315" s="79"/>
      <c r="IG1315" s="79"/>
      <c r="IH1315" s="79"/>
      <c r="II1315" s="79"/>
      <c r="IJ1315" s="79"/>
      <c r="IK1315" s="79"/>
      <c r="IL1315" s="79"/>
    </row>
    <row r="1316" s="93" customFormat="1" ht="15.75" customHeight="1" spans="3:246">
      <c r="C1316" s="97"/>
      <c r="D1316" s="98"/>
      <c r="F1316" s="99"/>
      <c r="G1316" s="98"/>
      <c r="IE1316" s="79"/>
      <c r="IF1316" s="79"/>
      <c r="IG1316" s="79"/>
      <c r="IH1316" s="79"/>
      <c r="II1316" s="79"/>
      <c r="IJ1316" s="79"/>
      <c r="IK1316" s="79"/>
      <c r="IL1316" s="79"/>
    </row>
    <row r="1317" s="93" customFormat="1" ht="15.75" customHeight="1" spans="3:246">
      <c r="C1317" s="97"/>
      <c r="D1317" s="98"/>
      <c r="F1317" s="99"/>
      <c r="G1317" s="98"/>
      <c r="IE1317" s="79"/>
      <c r="IF1317" s="79"/>
      <c r="IG1317" s="79"/>
      <c r="IH1317" s="79"/>
      <c r="II1317" s="79"/>
      <c r="IJ1317" s="79"/>
      <c r="IK1317" s="79"/>
      <c r="IL1317" s="79"/>
    </row>
    <row r="1318" s="93" customFormat="1" ht="15.75" customHeight="1" spans="3:246">
      <c r="C1318" s="97"/>
      <c r="D1318" s="98"/>
      <c r="F1318" s="99"/>
      <c r="G1318" s="98"/>
      <c r="IE1318" s="79"/>
      <c r="IF1318" s="79"/>
      <c r="IG1318" s="79"/>
      <c r="IH1318" s="79"/>
      <c r="II1318" s="79"/>
      <c r="IJ1318" s="79"/>
      <c r="IK1318" s="79"/>
      <c r="IL1318" s="79"/>
    </row>
    <row r="1319" s="93" customFormat="1" ht="15.75" customHeight="1" spans="3:246">
      <c r="C1319" s="97"/>
      <c r="D1319" s="98"/>
      <c r="F1319" s="99"/>
      <c r="G1319" s="98"/>
      <c r="IE1319" s="79"/>
      <c r="IF1319" s="79"/>
      <c r="IG1319" s="79"/>
      <c r="IH1319" s="79"/>
      <c r="II1319" s="79"/>
      <c r="IJ1319" s="79"/>
      <c r="IK1319" s="79"/>
      <c r="IL1319" s="79"/>
    </row>
    <row r="1320" s="93" customFormat="1" ht="15.75" customHeight="1" spans="3:246">
      <c r="C1320" s="97"/>
      <c r="D1320" s="98"/>
      <c r="F1320" s="99"/>
      <c r="G1320" s="98"/>
      <c r="IE1320" s="79"/>
      <c r="IF1320" s="79"/>
      <c r="IG1320" s="79"/>
      <c r="IH1320" s="79"/>
      <c r="II1320" s="79"/>
      <c r="IJ1320" s="79"/>
      <c r="IK1320" s="79"/>
      <c r="IL1320" s="79"/>
    </row>
    <row r="1321" s="93" customFormat="1" ht="15.75" customHeight="1" spans="3:246">
      <c r="C1321" s="97"/>
      <c r="D1321" s="98"/>
      <c r="F1321" s="99"/>
      <c r="G1321" s="98"/>
      <c r="IE1321" s="79"/>
      <c r="IF1321" s="79"/>
      <c r="IG1321" s="79"/>
      <c r="IH1321" s="79"/>
      <c r="II1321" s="79"/>
      <c r="IJ1321" s="79"/>
      <c r="IK1321" s="79"/>
      <c r="IL1321" s="79"/>
    </row>
    <row r="1322" s="93" customFormat="1" ht="15.75" customHeight="1" spans="3:246">
      <c r="C1322" s="97"/>
      <c r="D1322" s="98"/>
      <c r="F1322" s="99"/>
      <c r="G1322" s="98"/>
      <c r="IE1322" s="79"/>
      <c r="IF1322" s="79"/>
      <c r="IG1322" s="79"/>
      <c r="IH1322" s="79"/>
      <c r="II1322" s="79"/>
      <c r="IJ1322" s="79"/>
      <c r="IK1322" s="79"/>
      <c r="IL1322" s="79"/>
    </row>
    <row r="1323" s="93" customFormat="1" ht="15.75" customHeight="1" spans="3:246">
      <c r="C1323" s="97"/>
      <c r="D1323" s="98"/>
      <c r="F1323" s="99"/>
      <c r="G1323" s="98"/>
      <c r="IE1323" s="79"/>
      <c r="IF1323" s="79"/>
      <c r="IG1323" s="79"/>
      <c r="IH1323" s="79"/>
      <c r="II1323" s="79"/>
      <c r="IJ1323" s="79"/>
      <c r="IK1323" s="79"/>
      <c r="IL1323" s="79"/>
    </row>
    <row r="1324" s="93" customFormat="1" ht="15.75" customHeight="1" spans="3:246">
      <c r="C1324" s="97"/>
      <c r="D1324" s="98"/>
      <c r="F1324" s="99"/>
      <c r="G1324" s="98"/>
      <c r="IE1324" s="79"/>
      <c r="IF1324" s="79"/>
      <c r="IG1324" s="79"/>
      <c r="IH1324" s="79"/>
      <c r="II1324" s="79"/>
      <c r="IJ1324" s="79"/>
      <c r="IK1324" s="79"/>
      <c r="IL1324" s="79"/>
    </row>
    <row r="1325" s="93" customFormat="1" ht="15.75" customHeight="1" spans="3:246">
      <c r="C1325" s="97"/>
      <c r="D1325" s="98"/>
      <c r="F1325" s="99"/>
      <c r="G1325" s="98"/>
      <c r="IE1325" s="79"/>
      <c r="IF1325" s="79"/>
      <c r="IG1325" s="79"/>
      <c r="IH1325" s="79"/>
      <c r="II1325" s="79"/>
      <c r="IJ1325" s="79"/>
      <c r="IK1325" s="79"/>
      <c r="IL1325" s="79"/>
    </row>
    <row r="1326" s="93" customFormat="1" ht="15.75" customHeight="1" spans="3:246">
      <c r="C1326" s="97"/>
      <c r="D1326" s="98"/>
      <c r="F1326" s="99"/>
      <c r="G1326" s="98"/>
      <c r="IE1326" s="79"/>
      <c r="IF1326" s="79"/>
      <c r="IG1326" s="79"/>
      <c r="IH1326" s="79"/>
      <c r="II1326" s="79"/>
      <c r="IJ1326" s="79"/>
      <c r="IK1326" s="79"/>
      <c r="IL1326" s="79"/>
    </row>
    <row r="1327" s="93" customFormat="1" ht="15.75" customHeight="1" spans="3:246">
      <c r="C1327" s="97"/>
      <c r="D1327" s="98"/>
      <c r="F1327" s="99"/>
      <c r="G1327" s="98"/>
      <c r="IE1327" s="79"/>
      <c r="IF1327" s="79"/>
      <c r="IG1327" s="79"/>
      <c r="IH1327" s="79"/>
      <c r="II1327" s="79"/>
      <c r="IJ1327" s="79"/>
      <c r="IK1327" s="79"/>
      <c r="IL1327" s="79"/>
    </row>
    <row r="1328" s="93" customFormat="1" ht="15.75" customHeight="1" spans="3:246">
      <c r="C1328" s="97"/>
      <c r="D1328" s="98"/>
      <c r="F1328" s="99"/>
      <c r="G1328" s="98"/>
      <c r="IE1328" s="79"/>
      <c r="IF1328" s="79"/>
      <c r="IG1328" s="79"/>
      <c r="IH1328" s="79"/>
      <c r="II1328" s="79"/>
      <c r="IJ1328" s="79"/>
      <c r="IK1328" s="79"/>
      <c r="IL1328" s="79"/>
    </row>
    <row r="1329" s="93" customFormat="1" ht="15.75" customHeight="1" spans="3:246">
      <c r="C1329" s="97"/>
      <c r="D1329" s="98"/>
      <c r="F1329" s="99"/>
      <c r="G1329" s="98"/>
      <c r="IE1329" s="79"/>
      <c r="IF1329" s="79"/>
      <c r="IG1329" s="79"/>
      <c r="IH1329" s="79"/>
      <c r="II1329" s="79"/>
      <c r="IJ1329" s="79"/>
      <c r="IK1329" s="79"/>
      <c r="IL1329" s="79"/>
    </row>
    <row r="1330" s="93" customFormat="1" ht="15.75" customHeight="1" spans="3:246">
      <c r="C1330" s="97"/>
      <c r="D1330" s="98"/>
      <c r="F1330" s="99"/>
      <c r="G1330" s="98"/>
      <c r="IE1330" s="79"/>
      <c r="IF1330" s="79"/>
      <c r="IG1330" s="79"/>
      <c r="IH1330" s="79"/>
      <c r="II1330" s="79"/>
      <c r="IJ1330" s="79"/>
      <c r="IK1330" s="79"/>
      <c r="IL1330" s="79"/>
    </row>
    <row r="1331" s="93" customFormat="1" ht="15.75" customHeight="1" spans="3:246">
      <c r="C1331" s="97"/>
      <c r="D1331" s="98"/>
      <c r="F1331" s="99"/>
      <c r="G1331" s="98"/>
      <c r="IE1331" s="79"/>
      <c r="IF1331" s="79"/>
      <c r="IG1331" s="79"/>
      <c r="IH1331" s="79"/>
      <c r="II1331" s="79"/>
      <c r="IJ1331" s="79"/>
      <c r="IK1331" s="79"/>
      <c r="IL1331" s="79"/>
    </row>
    <row r="1332" s="93" customFormat="1" ht="15.75" customHeight="1" spans="3:246">
      <c r="C1332" s="97"/>
      <c r="D1332" s="98"/>
      <c r="F1332" s="99"/>
      <c r="G1332" s="98"/>
      <c r="IE1332" s="79"/>
      <c r="IF1332" s="79"/>
      <c r="IG1332" s="79"/>
      <c r="IH1332" s="79"/>
      <c r="II1332" s="79"/>
      <c r="IJ1332" s="79"/>
      <c r="IK1332" s="79"/>
      <c r="IL1332" s="79"/>
    </row>
    <row r="1333" s="93" customFormat="1" ht="15.75" customHeight="1" spans="3:246">
      <c r="C1333" s="97"/>
      <c r="D1333" s="98"/>
      <c r="F1333" s="99"/>
      <c r="G1333" s="98"/>
      <c r="IE1333" s="79"/>
      <c r="IF1333" s="79"/>
      <c r="IG1333" s="79"/>
      <c r="IH1333" s="79"/>
      <c r="II1333" s="79"/>
      <c r="IJ1333" s="79"/>
      <c r="IK1333" s="79"/>
      <c r="IL1333" s="79"/>
    </row>
    <row r="1334" s="93" customFormat="1" ht="15.75" customHeight="1" spans="3:246">
      <c r="C1334" s="97"/>
      <c r="D1334" s="98"/>
      <c r="F1334" s="99"/>
      <c r="G1334" s="98"/>
      <c r="IE1334" s="79"/>
      <c r="IF1334" s="79"/>
      <c r="IG1334" s="79"/>
      <c r="IH1334" s="79"/>
      <c r="II1334" s="79"/>
      <c r="IJ1334" s="79"/>
      <c r="IK1334" s="79"/>
      <c r="IL1334" s="79"/>
    </row>
    <row r="1335" s="93" customFormat="1" ht="15.75" customHeight="1" spans="3:246">
      <c r="C1335" s="97"/>
      <c r="D1335" s="98"/>
      <c r="F1335" s="99"/>
      <c r="G1335" s="98"/>
      <c r="IE1335" s="79"/>
      <c r="IF1335" s="79"/>
      <c r="IG1335" s="79"/>
      <c r="IH1335" s="79"/>
      <c r="II1335" s="79"/>
      <c r="IJ1335" s="79"/>
      <c r="IK1335" s="79"/>
      <c r="IL1335" s="79"/>
    </row>
    <row r="1336" s="93" customFormat="1" ht="15.75" customHeight="1" spans="3:246">
      <c r="C1336" s="97"/>
      <c r="D1336" s="98"/>
      <c r="F1336" s="99"/>
      <c r="G1336" s="98"/>
      <c r="IE1336" s="79"/>
      <c r="IF1336" s="79"/>
      <c r="IG1336" s="79"/>
      <c r="IH1336" s="79"/>
      <c r="II1336" s="79"/>
      <c r="IJ1336" s="79"/>
      <c r="IK1336" s="79"/>
      <c r="IL1336" s="79"/>
    </row>
    <row r="1337" s="93" customFormat="1" ht="15.75" customHeight="1" spans="3:246">
      <c r="C1337" s="97"/>
      <c r="D1337" s="98"/>
      <c r="F1337" s="99"/>
      <c r="G1337" s="98"/>
      <c r="IE1337" s="79"/>
      <c r="IF1337" s="79"/>
      <c r="IG1337" s="79"/>
      <c r="IH1337" s="79"/>
      <c r="II1337" s="79"/>
      <c r="IJ1337" s="79"/>
      <c r="IK1337" s="79"/>
      <c r="IL1337" s="79"/>
    </row>
    <row r="1338" s="93" customFormat="1" ht="15.75" customHeight="1" spans="3:246">
      <c r="C1338" s="97"/>
      <c r="D1338" s="98"/>
      <c r="F1338" s="99"/>
      <c r="G1338" s="98"/>
      <c r="IE1338" s="79"/>
      <c r="IF1338" s="79"/>
      <c r="IG1338" s="79"/>
      <c r="IH1338" s="79"/>
      <c r="II1338" s="79"/>
      <c r="IJ1338" s="79"/>
      <c r="IK1338" s="79"/>
      <c r="IL1338" s="79"/>
    </row>
    <row r="1339" s="93" customFormat="1" ht="15.75" customHeight="1" spans="3:246">
      <c r="C1339" s="97"/>
      <c r="D1339" s="98"/>
      <c r="F1339" s="99"/>
      <c r="G1339" s="98"/>
      <c r="IE1339" s="79"/>
      <c r="IF1339" s="79"/>
      <c r="IG1339" s="79"/>
      <c r="IH1339" s="79"/>
      <c r="II1339" s="79"/>
      <c r="IJ1339" s="79"/>
      <c r="IK1339" s="79"/>
      <c r="IL1339" s="79"/>
    </row>
    <row r="1340" s="93" customFormat="1" ht="15.75" customHeight="1" spans="3:246">
      <c r="C1340" s="97"/>
      <c r="D1340" s="98"/>
      <c r="F1340" s="99"/>
      <c r="G1340" s="98"/>
      <c r="IE1340" s="79"/>
      <c r="IF1340" s="79"/>
      <c r="IG1340" s="79"/>
      <c r="IH1340" s="79"/>
      <c r="II1340" s="79"/>
      <c r="IJ1340" s="79"/>
      <c r="IK1340" s="79"/>
      <c r="IL1340" s="79"/>
    </row>
    <row r="1341" s="93" customFormat="1" ht="15.75" customHeight="1" spans="3:246">
      <c r="C1341" s="97"/>
      <c r="D1341" s="98"/>
      <c r="F1341" s="99"/>
      <c r="G1341" s="98"/>
      <c r="IE1341" s="79"/>
      <c r="IF1341" s="79"/>
      <c r="IG1341" s="79"/>
      <c r="IH1341" s="79"/>
      <c r="II1341" s="79"/>
      <c r="IJ1341" s="79"/>
      <c r="IK1341" s="79"/>
      <c r="IL1341" s="79"/>
    </row>
    <row r="1342" s="93" customFormat="1" ht="15.75" customHeight="1" spans="3:246">
      <c r="C1342" s="97"/>
      <c r="D1342" s="98"/>
      <c r="F1342" s="99"/>
      <c r="G1342" s="98"/>
      <c r="IE1342" s="79"/>
      <c r="IF1342" s="79"/>
      <c r="IG1342" s="79"/>
      <c r="IH1342" s="79"/>
      <c r="II1342" s="79"/>
      <c r="IJ1342" s="79"/>
      <c r="IK1342" s="79"/>
      <c r="IL1342" s="79"/>
    </row>
    <row r="1343" s="93" customFormat="1" ht="15.75" customHeight="1" spans="3:246">
      <c r="C1343" s="97"/>
      <c r="D1343" s="98"/>
      <c r="F1343" s="99"/>
      <c r="G1343" s="98"/>
      <c r="IE1343" s="79"/>
      <c r="IF1343" s="79"/>
      <c r="IG1343" s="79"/>
      <c r="IH1343" s="79"/>
      <c r="II1343" s="79"/>
      <c r="IJ1343" s="79"/>
      <c r="IK1343" s="79"/>
      <c r="IL1343" s="79"/>
    </row>
    <row r="1344" s="93" customFormat="1" ht="15.75" customHeight="1" spans="3:246">
      <c r="C1344" s="97"/>
      <c r="D1344" s="98"/>
      <c r="F1344" s="99"/>
      <c r="G1344" s="98"/>
      <c r="IE1344" s="79"/>
      <c r="IF1344" s="79"/>
      <c r="IG1344" s="79"/>
      <c r="IH1344" s="79"/>
      <c r="II1344" s="79"/>
      <c r="IJ1344" s="79"/>
      <c r="IK1344" s="79"/>
      <c r="IL1344" s="79"/>
    </row>
    <row r="1345" s="93" customFormat="1" ht="15.75" customHeight="1" spans="3:246">
      <c r="C1345" s="97"/>
      <c r="D1345" s="98"/>
      <c r="F1345" s="99"/>
      <c r="G1345" s="98"/>
      <c r="IE1345" s="79"/>
      <c r="IF1345" s="79"/>
      <c r="IG1345" s="79"/>
      <c r="IH1345" s="79"/>
      <c r="II1345" s="79"/>
      <c r="IJ1345" s="79"/>
      <c r="IK1345" s="79"/>
      <c r="IL1345" s="79"/>
    </row>
    <row r="1346" s="93" customFormat="1" ht="15.75" customHeight="1" spans="3:246">
      <c r="C1346" s="97"/>
      <c r="D1346" s="98"/>
      <c r="F1346" s="99"/>
      <c r="G1346" s="98"/>
      <c r="IE1346" s="79"/>
      <c r="IF1346" s="79"/>
      <c r="IG1346" s="79"/>
      <c r="IH1346" s="79"/>
      <c r="II1346" s="79"/>
      <c r="IJ1346" s="79"/>
      <c r="IK1346" s="79"/>
      <c r="IL1346" s="79"/>
    </row>
    <row r="1347" s="93" customFormat="1" ht="15.75" customHeight="1" spans="3:246">
      <c r="C1347" s="97"/>
      <c r="D1347" s="98"/>
      <c r="F1347" s="99"/>
      <c r="G1347" s="98"/>
      <c r="IE1347" s="79"/>
      <c r="IF1347" s="79"/>
      <c r="IG1347" s="79"/>
      <c r="IH1347" s="79"/>
      <c r="II1347" s="79"/>
      <c r="IJ1347" s="79"/>
      <c r="IK1347" s="79"/>
      <c r="IL1347" s="79"/>
    </row>
    <row r="1348" s="93" customFormat="1" ht="15.75" customHeight="1" spans="3:246">
      <c r="C1348" s="97"/>
      <c r="D1348" s="98"/>
      <c r="F1348" s="99"/>
      <c r="G1348" s="98"/>
      <c r="IE1348" s="79"/>
      <c r="IF1348" s="79"/>
      <c r="IG1348" s="79"/>
      <c r="IH1348" s="79"/>
      <c r="II1348" s="79"/>
      <c r="IJ1348" s="79"/>
      <c r="IK1348" s="79"/>
      <c r="IL1348" s="79"/>
    </row>
    <row r="1349" s="93" customFormat="1" ht="15.75" customHeight="1" spans="3:246">
      <c r="C1349" s="97"/>
      <c r="D1349" s="98"/>
      <c r="F1349" s="99"/>
      <c r="G1349" s="98"/>
      <c r="IE1349" s="79"/>
      <c r="IF1349" s="79"/>
      <c r="IG1349" s="79"/>
      <c r="IH1349" s="79"/>
      <c r="II1349" s="79"/>
      <c r="IJ1349" s="79"/>
      <c r="IK1349" s="79"/>
      <c r="IL1349" s="79"/>
    </row>
    <row r="1350" s="93" customFormat="1" ht="15.75" customHeight="1" spans="3:246">
      <c r="C1350" s="97"/>
      <c r="D1350" s="98"/>
      <c r="F1350" s="99"/>
      <c r="G1350" s="98"/>
      <c r="IE1350" s="79"/>
      <c r="IF1350" s="79"/>
      <c r="IG1350" s="79"/>
      <c r="IH1350" s="79"/>
      <c r="II1350" s="79"/>
      <c r="IJ1350" s="79"/>
      <c r="IK1350" s="79"/>
      <c r="IL1350" s="79"/>
    </row>
    <row r="1351" s="93" customFormat="1" ht="15.75" customHeight="1" spans="3:246">
      <c r="C1351" s="97"/>
      <c r="D1351" s="98"/>
      <c r="F1351" s="99"/>
      <c r="G1351" s="98"/>
      <c r="IE1351" s="79"/>
      <c r="IF1351" s="79"/>
      <c r="IG1351" s="79"/>
      <c r="IH1351" s="79"/>
      <c r="II1351" s="79"/>
      <c r="IJ1351" s="79"/>
      <c r="IK1351" s="79"/>
      <c r="IL1351" s="79"/>
    </row>
    <row r="1352" s="93" customFormat="1" ht="15.75" customHeight="1" spans="3:246">
      <c r="C1352" s="97"/>
      <c r="D1352" s="98"/>
      <c r="F1352" s="99"/>
      <c r="G1352" s="98"/>
      <c r="IE1352" s="79"/>
      <c r="IF1352" s="79"/>
      <c r="IG1352" s="79"/>
      <c r="IH1352" s="79"/>
      <c r="II1352" s="79"/>
      <c r="IJ1352" s="79"/>
      <c r="IK1352" s="79"/>
      <c r="IL1352" s="79"/>
    </row>
    <row r="1353" s="93" customFormat="1" ht="15.75" customHeight="1" spans="3:246">
      <c r="C1353" s="97"/>
      <c r="D1353" s="98"/>
      <c r="F1353" s="99"/>
      <c r="G1353" s="98"/>
      <c r="IE1353" s="79"/>
      <c r="IF1353" s="79"/>
      <c r="IG1353" s="79"/>
      <c r="IH1353" s="79"/>
      <c r="II1353" s="79"/>
      <c r="IJ1353" s="79"/>
      <c r="IK1353" s="79"/>
      <c r="IL1353" s="79"/>
    </row>
    <row r="1354" s="93" customFormat="1" ht="15.75" customHeight="1" spans="3:246">
      <c r="C1354" s="97"/>
      <c r="D1354" s="98"/>
      <c r="F1354" s="99"/>
      <c r="G1354" s="98"/>
      <c r="IE1354" s="79"/>
      <c r="IF1354" s="79"/>
      <c r="IG1354" s="79"/>
      <c r="IH1354" s="79"/>
      <c r="II1354" s="79"/>
      <c r="IJ1354" s="79"/>
      <c r="IK1354" s="79"/>
      <c r="IL1354" s="79"/>
    </row>
    <row r="1355" s="93" customFormat="1" ht="15.75" customHeight="1" spans="3:246">
      <c r="C1355" s="97"/>
      <c r="D1355" s="98"/>
      <c r="F1355" s="99"/>
      <c r="G1355" s="98"/>
      <c r="IE1355" s="79"/>
      <c r="IF1355" s="79"/>
      <c r="IG1355" s="79"/>
      <c r="IH1355" s="79"/>
      <c r="II1355" s="79"/>
      <c r="IJ1355" s="79"/>
      <c r="IK1355" s="79"/>
      <c r="IL1355" s="79"/>
    </row>
    <row r="1356" s="93" customFormat="1" ht="15.75" customHeight="1" spans="3:246">
      <c r="C1356" s="97"/>
      <c r="D1356" s="98"/>
      <c r="F1356" s="99"/>
      <c r="G1356" s="98"/>
      <c r="IE1356" s="79"/>
      <c r="IF1356" s="79"/>
      <c r="IG1356" s="79"/>
      <c r="IH1356" s="79"/>
      <c r="II1356" s="79"/>
      <c r="IJ1356" s="79"/>
      <c r="IK1356" s="79"/>
      <c r="IL1356" s="79"/>
    </row>
    <row r="1357" s="93" customFormat="1" ht="15.75" customHeight="1" spans="3:246">
      <c r="C1357" s="97"/>
      <c r="D1357" s="98"/>
      <c r="F1357" s="99"/>
      <c r="G1357" s="98"/>
      <c r="IE1357" s="79"/>
      <c r="IF1357" s="79"/>
      <c r="IG1357" s="79"/>
      <c r="IH1357" s="79"/>
      <c r="II1357" s="79"/>
      <c r="IJ1357" s="79"/>
      <c r="IK1357" s="79"/>
      <c r="IL1357" s="79"/>
    </row>
    <row r="1358" s="93" customFormat="1" ht="15.75" customHeight="1" spans="3:246">
      <c r="C1358" s="97"/>
      <c r="D1358" s="98"/>
      <c r="F1358" s="99"/>
      <c r="G1358" s="98"/>
      <c r="IE1358" s="79"/>
      <c r="IF1358" s="79"/>
      <c r="IG1358" s="79"/>
      <c r="IH1358" s="79"/>
      <c r="II1358" s="79"/>
      <c r="IJ1358" s="79"/>
      <c r="IK1358" s="79"/>
      <c r="IL1358" s="79"/>
    </row>
    <row r="1359" s="93" customFormat="1" ht="15.75" customHeight="1" spans="3:246">
      <c r="C1359" s="97"/>
      <c r="D1359" s="98"/>
      <c r="F1359" s="99"/>
      <c r="G1359" s="98"/>
      <c r="IE1359" s="79"/>
      <c r="IF1359" s="79"/>
      <c r="IG1359" s="79"/>
      <c r="IH1359" s="79"/>
      <c r="II1359" s="79"/>
      <c r="IJ1359" s="79"/>
      <c r="IK1359" s="79"/>
      <c r="IL1359" s="79"/>
    </row>
    <row r="1360" s="93" customFormat="1" ht="15.75" customHeight="1" spans="3:246">
      <c r="C1360" s="97"/>
      <c r="D1360" s="98"/>
      <c r="F1360" s="99"/>
      <c r="G1360" s="98"/>
      <c r="IE1360" s="79"/>
      <c r="IF1360" s="79"/>
      <c r="IG1360" s="79"/>
      <c r="IH1360" s="79"/>
      <c r="II1360" s="79"/>
      <c r="IJ1360" s="79"/>
      <c r="IK1360" s="79"/>
      <c r="IL1360" s="79"/>
    </row>
    <row r="1361" s="93" customFormat="1" ht="15.75" customHeight="1" spans="3:246">
      <c r="C1361" s="97"/>
      <c r="D1361" s="98"/>
      <c r="F1361" s="99"/>
      <c r="G1361" s="98"/>
      <c r="IE1361" s="79"/>
      <c r="IF1361" s="79"/>
      <c r="IG1361" s="79"/>
      <c r="IH1361" s="79"/>
      <c r="II1361" s="79"/>
      <c r="IJ1361" s="79"/>
      <c r="IK1361" s="79"/>
      <c r="IL1361" s="79"/>
    </row>
    <row r="1362" s="93" customFormat="1" ht="15.75" customHeight="1" spans="3:246">
      <c r="C1362" s="97"/>
      <c r="D1362" s="98"/>
      <c r="F1362" s="99"/>
      <c r="G1362" s="98"/>
      <c r="IE1362" s="79"/>
      <c r="IF1362" s="79"/>
      <c r="IG1362" s="79"/>
      <c r="IH1362" s="79"/>
      <c r="II1362" s="79"/>
      <c r="IJ1362" s="79"/>
      <c r="IK1362" s="79"/>
      <c r="IL1362" s="79"/>
    </row>
    <row r="1363" s="93" customFormat="1" ht="15.75" customHeight="1" spans="3:246">
      <c r="C1363" s="97"/>
      <c r="D1363" s="98"/>
      <c r="F1363" s="99"/>
      <c r="G1363" s="98"/>
      <c r="IE1363" s="79"/>
      <c r="IF1363" s="79"/>
      <c r="IG1363" s="79"/>
      <c r="IH1363" s="79"/>
      <c r="II1363" s="79"/>
      <c r="IJ1363" s="79"/>
      <c r="IK1363" s="79"/>
      <c r="IL1363" s="79"/>
    </row>
    <row r="1364" s="93" customFormat="1" ht="15.75" customHeight="1" spans="3:246">
      <c r="C1364" s="97"/>
      <c r="D1364" s="98"/>
      <c r="F1364" s="99"/>
      <c r="G1364" s="98"/>
      <c r="IE1364" s="79"/>
      <c r="IF1364" s="79"/>
      <c r="IG1364" s="79"/>
      <c r="IH1364" s="79"/>
      <c r="II1364" s="79"/>
      <c r="IJ1364" s="79"/>
      <c r="IK1364" s="79"/>
      <c r="IL1364" s="79"/>
    </row>
    <row r="1365" s="93" customFormat="1" ht="15.75" customHeight="1" spans="3:246">
      <c r="C1365" s="97"/>
      <c r="D1365" s="98"/>
      <c r="F1365" s="99"/>
      <c r="G1365" s="98"/>
      <c r="IE1365" s="79"/>
      <c r="IF1365" s="79"/>
      <c r="IG1365" s="79"/>
      <c r="IH1365" s="79"/>
      <c r="II1365" s="79"/>
      <c r="IJ1365" s="79"/>
      <c r="IK1365" s="79"/>
      <c r="IL1365" s="79"/>
    </row>
    <row r="1366" s="93" customFormat="1" ht="15.75" customHeight="1" spans="3:246">
      <c r="C1366" s="97"/>
      <c r="D1366" s="98"/>
      <c r="F1366" s="99"/>
      <c r="G1366" s="98"/>
      <c r="IE1366" s="79"/>
      <c r="IF1366" s="79"/>
      <c r="IG1366" s="79"/>
      <c r="IH1366" s="79"/>
      <c r="II1366" s="79"/>
      <c r="IJ1366" s="79"/>
      <c r="IK1366" s="79"/>
      <c r="IL1366" s="79"/>
    </row>
    <row r="1367" s="93" customFormat="1" ht="15.75" customHeight="1" spans="3:246">
      <c r="C1367" s="97"/>
      <c r="D1367" s="98"/>
      <c r="F1367" s="99"/>
      <c r="G1367" s="98"/>
      <c r="IE1367" s="79"/>
      <c r="IF1367" s="79"/>
      <c r="IG1367" s="79"/>
      <c r="IH1367" s="79"/>
      <c r="II1367" s="79"/>
      <c r="IJ1367" s="79"/>
      <c r="IK1367" s="79"/>
      <c r="IL1367" s="79"/>
    </row>
    <row r="1368" s="93" customFormat="1" ht="15.75" customHeight="1" spans="3:246">
      <c r="C1368" s="97"/>
      <c r="D1368" s="98"/>
      <c r="F1368" s="99"/>
      <c r="G1368" s="98"/>
      <c r="IE1368" s="79"/>
      <c r="IF1368" s="79"/>
      <c r="IG1368" s="79"/>
      <c r="IH1368" s="79"/>
      <c r="II1368" s="79"/>
      <c r="IJ1368" s="79"/>
      <c r="IK1368" s="79"/>
      <c r="IL1368" s="79"/>
    </row>
    <row r="1369" s="93" customFormat="1" ht="15.75" customHeight="1" spans="3:246">
      <c r="C1369" s="97"/>
      <c r="D1369" s="98"/>
      <c r="F1369" s="99"/>
      <c r="G1369" s="98"/>
      <c r="IE1369" s="79"/>
      <c r="IF1369" s="79"/>
      <c r="IG1369" s="79"/>
      <c r="IH1369" s="79"/>
      <c r="II1369" s="79"/>
      <c r="IJ1369" s="79"/>
      <c r="IK1369" s="79"/>
      <c r="IL1369" s="79"/>
    </row>
    <row r="1370" s="93" customFormat="1" ht="15.75" customHeight="1" spans="3:246">
      <c r="C1370" s="97"/>
      <c r="D1370" s="98"/>
      <c r="F1370" s="99"/>
      <c r="G1370" s="98"/>
      <c r="IE1370" s="79"/>
      <c r="IF1370" s="79"/>
      <c r="IG1370" s="79"/>
      <c r="IH1370" s="79"/>
      <c r="II1370" s="79"/>
      <c r="IJ1370" s="79"/>
      <c r="IK1370" s="79"/>
      <c r="IL1370" s="79"/>
    </row>
    <row r="1371" s="93" customFormat="1" ht="15.75" customHeight="1" spans="3:246">
      <c r="C1371" s="97"/>
      <c r="D1371" s="98"/>
      <c r="F1371" s="99"/>
      <c r="G1371" s="98"/>
      <c r="IE1371" s="79"/>
      <c r="IF1371" s="79"/>
      <c r="IG1371" s="79"/>
      <c r="IH1371" s="79"/>
      <c r="II1371" s="79"/>
      <c r="IJ1371" s="79"/>
      <c r="IK1371" s="79"/>
      <c r="IL1371" s="79"/>
    </row>
    <row r="1372" s="93" customFormat="1" ht="15.75" customHeight="1" spans="3:246">
      <c r="C1372" s="97"/>
      <c r="D1372" s="98"/>
      <c r="F1372" s="99"/>
      <c r="G1372" s="98"/>
      <c r="IE1372" s="79"/>
      <c r="IF1372" s="79"/>
      <c r="IG1372" s="79"/>
      <c r="IH1372" s="79"/>
      <c r="II1372" s="79"/>
      <c r="IJ1372" s="79"/>
      <c r="IK1372" s="79"/>
      <c r="IL1372" s="79"/>
    </row>
    <row r="1373" s="93" customFormat="1" ht="15.75" customHeight="1" spans="3:246">
      <c r="C1373" s="97"/>
      <c r="D1373" s="98"/>
      <c r="F1373" s="99"/>
      <c r="G1373" s="98"/>
      <c r="IE1373" s="79"/>
      <c r="IF1373" s="79"/>
      <c r="IG1373" s="79"/>
      <c r="IH1373" s="79"/>
      <c r="II1373" s="79"/>
      <c r="IJ1373" s="79"/>
      <c r="IK1373" s="79"/>
      <c r="IL1373" s="79"/>
    </row>
    <row r="1374" s="93" customFormat="1" ht="15.75" customHeight="1" spans="3:246">
      <c r="C1374" s="97"/>
      <c r="D1374" s="98"/>
      <c r="F1374" s="99"/>
      <c r="G1374" s="98"/>
      <c r="IE1374" s="79"/>
      <c r="IF1374" s="79"/>
      <c r="IG1374" s="79"/>
      <c r="IH1374" s="79"/>
      <c r="II1374" s="79"/>
      <c r="IJ1374" s="79"/>
      <c r="IK1374" s="79"/>
      <c r="IL1374" s="79"/>
    </row>
    <row r="1375" s="93" customFormat="1" ht="15.75" customHeight="1" spans="3:246">
      <c r="C1375" s="97"/>
      <c r="D1375" s="98"/>
      <c r="F1375" s="99"/>
      <c r="G1375" s="98"/>
      <c r="IE1375" s="79"/>
      <c r="IF1375" s="79"/>
      <c r="IG1375" s="79"/>
      <c r="IH1375" s="79"/>
      <c r="II1375" s="79"/>
      <c r="IJ1375" s="79"/>
      <c r="IK1375" s="79"/>
      <c r="IL1375" s="79"/>
    </row>
    <row r="1376" s="93" customFormat="1" ht="15.75" customHeight="1" spans="3:246">
      <c r="C1376" s="97"/>
      <c r="D1376" s="98"/>
      <c r="F1376" s="99"/>
      <c r="G1376" s="98"/>
      <c r="IE1376" s="79"/>
      <c r="IF1376" s="79"/>
      <c r="IG1376" s="79"/>
      <c r="IH1376" s="79"/>
      <c r="II1376" s="79"/>
      <c r="IJ1376" s="79"/>
      <c r="IK1376" s="79"/>
      <c r="IL1376" s="79"/>
    </row>
    <row r="1377" s="93" customFormat="1" ht="15.75" customHeight="1" spans="3:246">
      <c r="C1377" s="97"/>
      <c r="D1377" s="98"/>
      <c r="F1377" s="99"/>
      <c r="G1377" s="98"/>
      <c r="IE1377" s="79"/>
      <c r="IF1377" s="79"/>
      <c r="IG1377" s="79"/>
      <c r="IH1377" s="79"/>
      <c r="II1377" s="79"/>
      <c r="IJ1377" s="79"/>
      <c r="IK1377" s="79"/>
      <c r="IL1377" s="79"/>
    </row>
    <row r="1378" s="93" customFormat="1" ht="15.75" customHeight="1" spans="3:246">
      <c r="C1378" s="97"/>
      <c r="D1378" s="98"/>
      <c r="F1378" s="99"/>
      <c r="G1378" s="98"/>
      <c r="IE1378" s="79"/>
      <c r="IF1378" s="79"/>
      <c r="IG1378" s="79"/>
      <c r="IH1378" s="79"/>
      <c r="II1378" s="79"/>
      <c r="IJ1378" s="79"/>
      <c r="IK1378" s="79"/>
      <c r="IL1378" s="79"/>
    </row>
    <row r="1379" s="93" customFormat="1" ht="15.75" customHeight="1" spans="3:246">
      <c r="C1379" s="97"/>
      <c r="D1379" s="98"/>
      <c r="F1379" s="99"/>
      <c r="G1379" s="98"/>
      <c r="IE1379" s="79"/>
      <c r="IF1379" s="79"/>
      <c r="IG1379" s="79"/>
      <c r="IH1379" s="79"/>
      <c r="II1379" s="79"/>
      <c r="IJ1379" s="79"/>
      <c r="IK1379" s="79"/>
      <c r="IL1379" s="79"/>
    </row>
    <row r="1380" s="93" customFormat="1" ht="15.75" customHeight="1" spans="3:246">
      <c r="C1380" s="97"/>
      <c r="D1380" s="98"/>
      <c r="F1380" s="99"/>
      <c r="G1380" s="98"/>
      <c r="IE1380" s="79"/>
      <c r="IF1380" s="79"/>
      <c r="IG1380" s="79"/>
      <c r="IH1380" s="79"/>
      <c r="II1380" s="79"/>
      <c r="IJ1380" s="79"/>
      <c r="IK1380" s="79"/>
      <c r="IL1380" s="79"/>
    </row>
    <row r="1381" s="93" customFormat="1" ht="15.75" customHeight="1" spans="3:246">
      <c r="C1381" s="97"/>
      <c r="D1381" s="98"/>
      <c r="F1381" s="99"/>
      <c r="G1381" s="98"/>
      <c r="IE1381" s="79"/>
      <c r="IF1381" s="79"/>
      <c r="IG1381" s="79"/>
      <c r="IH1381" s="79"/>
      <c r="II1381" s="79"/>
      <c r="IJ1381" s="79"/>
      <c r="IK1381" s="79"/>
      <c r="IL1381" s="79"/>
    </row>
    <row r="1382" s="93" customFormat="1" ht="15.75" customHeight="1" spans="3:246">
      <c r="C1382" s="97"/>
      <c r="D1382" s="98"/>
      <c r="F1382" s="99"/>
      <c r="G1382" s="98"/>
      <c r="IE1382" s="79"/>
      <c r="IF1382" s="79"/>
      <c r="IG1382" s="79"/>
      <c r="IH1382" s="79"/>
      <c r="II1382" s="79"/>
      <c r="IJ1382" s="79"/>
      <c r="IK1382" s="79"/>
      <c r="IL1382" s="79"/>
    </row>
    <row r="1383" s="93" customFormat="1" ht="15.75" customHeight="1" spans="3:246">
      <c r="C1383" s="97"/>
      <c r="D1383" s="98"/>
      <c r="F1383" s="99"/>
      <c r="G1383" s="98"/>
      <c r="IE1383" s="79"/>
      <c r="IF1383" s="79"/>
      <c r="IG1383" s="79"/>
      <c r="IH1383" s="79"/>
      <c r="II1383" s="79"/>
      <c r="IJ1383" s="79"/>
      <c r="IK1383" s="79"/>
      <c r="IL1383" s="79"/>
    </row>
    <row r="1384" s="93" customFormat="1" ht="15.75" customHeight="1" spans="3:246">
      <c r="C1384" s="97"/>
      <c r="D1384" s="98"/>
      <c r="F1384" s="99"/>
      <c r="G1384" s="98"/>
      <c r="IE1384" s="79"/>
      <c r="IF1384" s="79"/>
      <c r="IG1384" s="79"/>
      <c r="IH1384" s="79"/>
      <c r="II1384" s="79"/>
      <c r="IJ1384" s="79"/>
      <c r="IK1384" s="79"/>
      <c r="IL1384" s="79"/>
    </row>
    <row r="1385" s="93" customFormat="1" ht="15.75" customHeight="1" spans="3:246">
      <c r="C1385" s="97"/>
      <c r="D1385" s="98"/>
      <c r="F1385" s="99"/>
      <c r="G1385" s="98"/>
      <c r="IE1385" s="79"/>
      <c r="IF1385" s="79"/>
      <c r="IG1385" s="79"/>
      <c r="IH1385" s="79"/>
      <c r="II1385" s="79"/>
      <c r="IJ1385" s="79"/>
      <c r="IK1385" s="79"/>
      <c r="IL1385" s="79"/>
    </row>
    <row r="1386" s="93" customFormat="1" ht="15.75" customHeight="1" spans="3:246">
      <c r="C1386" s="97"/>
      <c r="D1386" s="98"/>
      <c r="F1386" s="99"/>
      <c r="G1386" s="98"/>
      <c r="IE1386" s="79"/>
      <c r="IF1386" s="79"/>
      <c r="IG1386" s="79"/>
      <c r="IH1386" s="79"/>
      <c r="II1386" s="79"/>
      <c r="IJ1386" s="79"/>
      <c r="IK1386" s="79"/>
      <c r="IL1386" s="79"/>
    </row>
    <row r="1387" s="93" customFormat="1" ht="15.75" customHeight="1" spans="3:246">
      <c r="C1387" s="97"/>
      <c r="D1387" s="98"/>
      <c r="F1387" s="99"/>
      <c r="G1387" s="98"/>
      <c r="IE1387" s="79"/>
      <c r="IF1387" s="79"/>
      <c r="IG1387" s="79"/>
      <c r="IH1387" s="79"/>
      <c r="II1387" s="79"/>
      <c r="IJ1387" s="79"/>
      <c r="IK1387" s="79"/>
      <c r="IL1387" s="79"/>
    </row>
    <row r="1388" s="93" customFormat="1" ht="15.75" customHeight="1" spans="3:246">
      <c r="C1388" s="97"/>
      <c r="D1388" s="98"/>
      <c r="F1388" s="99"/>
      <c r="G1388" s="98"/>
      <c r="IE1388" s="79"/>
      <c r="IF1388" s="79"/>
      <c r="IG1388" s="79"/>
      <c r="IH1388" s="79"/>
      <c r="II1388" s="79"/>
      <c r="IJ1388" s="79"/>
      <c r="IK1388" s="79"/>
      <c r="IL1388" s="79"/>
    </row>
    <row r="1389" s="93" customFormat="1" ht="15.75" customHeight="1" spans="3:246">
      <c r="C1389" s="97"/>
      <c r="D1389" s="98"/>
      <c r="F1389" s="99"/>
      <c r="G1389" s="98"/>
      <c r="IE1389" s="79"/>
      <c r="IF1389" s="79"/>
      <c r="IG1389" s="79"/>
      <c r="IH1389" s="79"/>
      <c r="II1389" s="79"/>
      <c r="IJ1389" s="79"/>
      <c r="IK1389" s="79"/>
      <c r="IL1389" s="79"/>
    </row>
    <row r="1390" s="93" customFormat="1" ht="15.75" customHeight="1" spans="3:246">
      <c r="C1390" s="97"/>
      <c r="D1390" s="98"/>
      <c r="F1390" s="99"/>
      <c r="G1390" s="98"/>
      <c r="IE1390" s="79"/>
      <c r="IF1390" s="79"/>
      <c r="IG1390" s="79"/>
      <c r="IH1390" s="79"/>
      <c r="II1390" s="79"/>
      <c r="IJ1390" s="79"/>
      <c r="IK1390" s="79"/>
      <c r="IL1390" s="79"/>
    </row>
    <row r="1391" s="93" customFormat="1" ht="15.75" customHeight="1" spans="3:246">
      <c r="C1391" s="97"/>
      <c r="D1391" s="98"/>
      <c r="F1391" s="99"/>
      <c r="G1391" s="98"/>
      <c r="IE1391" s="79"/>
      <c r="IF1391" s="79"/>
      <c r="IG1391" s="79"/>
      <c r="IH1391" s="79"/>
      <c r="II1391" s="79"/>
      <c r="IJ1391" s="79"/>
      <c r="IK1391" s="79"/>
      <c r="IL1391" s="79"/>
    </row>
    <row r="1392" s="93" customFormat="1" ht="15.75" customHeight="1" spans="3:246">
      <c r="C1392" s="97"/>
      <c r="D1392" s="98"/>
      <c r="F1392" s="99"/>
      <c r="G1392" s="98"/>
      <c r="IE1392" s="79"/>
      <c r="IF1392" s="79"/>
      <c r="IG1392" s="79"/>
      <c r="IH1392" s="79"/>
      <c r="II1392" s="79"/>
      <c r="IJ1392" s="79"/>
      <c r="IK1392" s="79"/>
      <c r="IL1392" s="79"/>
    </row>
    <row r="1393" s="93" customFormat="1" ht="15.75" customHeight="1" spans="3:246">
      <c r="C1393" s="97"/>
      <c r="D1393" s="98"/>
      <c r="F1393" s="99"/>
      <c r="G1393" s="98"/>
      <c r="IE1393" s="79"/>
      <c r="IF1393" s="79"/>
      <c r="IG1393" s="79"/>
      <c r="IH1393" s="79"/>
      <c r="II1393" s="79"/>
      <c r="IJ1393" s="79"/>
      <c r="IK1393" s="79"/>
      <c r="IL1393" s="79"/>
    </row>
    <row r="1394" s="93" customFormat="1" ht="15.75" customHeight="1" spans="3:246">
      <c r="C1394" s="97"/>
      <c r="D1394" s="98"/>
      <c r="F1394" s="99"/>
      <c r="G1394" s="98"/>
      <c r="IE1394" s="79"/>
      <c r="IF1394" s="79"/>
      <c r="IG1394" s="79"/>
      <c r="IH1394" s="79"/>
      <c r="II1394" s="79"/>
      <c r="IJ1394" s="79"/>
      <c r="IK1394" s="79"/>
      <c r="IL1394" s="79"/>
    </row>
    <row r="1395" s="93" customFormat="1" ht="15.75" customHeight="1" spans="3:246">
      <c r="C1395" s="97"/>
      <c r="D1395" s="98"/>
      <c r="F1395" s="99"/>
      <c r="G1395" s="98"/>
      <c r="IE1395" s="79"/>
      <c r="IF1395" s="79"/>
      <c r="IG1395" s="79"/>
      <c r="IH1395" s="79"/>
      <c r="II1395" s="79"/>
      <c r="IJ1395" s="79"/>
      <c r="IK1395" s="79"/>
      <c r="IL1395" s="79"/>
    </row>
    <row r="1396" s="93" customFormat="1" ht="15.75" customHeight="1" spans="3:246">
      <c r="C1396" s="97"/>
      <c r="D1396" s="98"/>
      <c r="F1396" s="99"/>
      <c r="G1396" s="98"/>
      <c r="IE1396" s="79"/>
      <c r="IF1396" s="79"/>
      <c r="IG1396" s="79"/>
      <c r="IH1396" s="79"/>
      <c r="II1396" s="79"/>
      <c r="IJ1396" s="79"/>
      <c r="IK1396" s="79"/>
      <c r="IL1396" s="79"/>
    </row>
    <row r="1397" s="93" customFormat="1" ht="15.75" customHeight="1" spans="3:246">
      <c r="C1397" s="97"/>
      <c r="D1397" s="98"/>
      <c r="F1397" s="99"/>
      <c r="G1397" s="98"/>
      <c r="IE1397" s="79"/>
      <c r="IF1397" s="79"/>
      <c r="IG1397" s="79"/>
      <c r="IH1397" s="79"/>
      <c r="II1397" s="79"/>
      <c r="IJ1397" s="79"/>
      <c r="IK1397" s="79"/>
      <c r="IL1397" s="79"/>
    </row>
    <row r="1398" s="93" customFormat="1" ht="15.75" customHeight="1" spans="3:246">
      <c r="C1398" s="97"/>
      <c r="D1398" s="98"/>
      <c r="F1398" s="99"/>
      <c r="G1398" s="98"/>
      <c r="IE1398" s="79"/>
      <c r="IF1398" s="79"/>
      <c r="IG1398" s="79"/>
      <c r="IH1398" s="79"/>
      <c r="II1398" s="79"/>
      <c r="IJ1398" s="79"/>
      <c r="IK1398" s="79"/>
      <c r="IL1398" s="79"/>
    </row>
    <row r="1399" s="93" customFormat="1" ht="15.75" customHeight="1" spans="3:246">
      <c r="C1399" s="97"/>
      <c r="D1399" s="98"/>
      <c r="F1399" s="99"/>
      <c r="G1399" s="98"/>
      <c r="IE1399" s="79"/>
      <c r="IF1399" s="79"/>
      <c r="IG1399" s="79"/>
      <c r="IH1399" s="79"/>
      <c r="II1399" s="79"/>
      <c r="IJ1399" s="79"/>
      <c r="IK1399" s="79"/>
      <c r="IL1399" s="79"/>
    </row>
    <row r="1400" s="93" customFormat="1" ht="15.75" customHeight="1" spans="3:246">
      <c r="C1400" s="97"/>
      <c r="D1400" s="98"/>
      <c r="F1400" s="99"/>
      <c r="G1400" s="98"/>
      <c r="IE1400" s="79"/>
      <c r="IF1400" s="79"/>
      <c r="IG1400" s="79"/>
      <c r="IH1400" s="79"/>
      <c r="II1400" s="79"/>
      <c r="IJ1400" s="79"/>
      <c r="IK1400" s="79"/>
      <c r="IL1400" s="79"/>
    </row>
    <row r="1401" s="93" customFormat="1" ht="15.75" customHeight="1" spans="3:246">
      <c r="C1401" s="97"/>
      <c r="D1401" s="98"/>
      <c r="F1401" s="99"/>
      <c r="G1401" s="98"/>
      <c r="IE1401" s="79"/>
      <c r="IF1401" s="79"/>
      <c r="IG1401" s="79"/>
      <c r="IH1401" s="79"/>
      <c r="II1401" s="79"/>
      <c r="IJ1401" s="79"/>
      <c r="IK1401" s="79"/>
      <c r="IL1401" s="79"/>
    </row>
    <row r="1402" s="93" customFormat="1" ht="15.75" customHeight="1" spans="3:246">
      <c r="C1402" s="97"/>
      <c r="D1402" s="98"/>
      <c r="F1402" s="99"/>
      <c r="G1402" s="98"/>
      <c r="IE1402" s="79"/>
      <c r="IF1402" s="79"/>
      <c r="IG1402" s="79"/>
      <c r="IH1402" s="79"/>
      <c r="II1402" s="79"/>
      <c r="IJ1402" s="79"/>
      <c r="IK1402" s="79"/>
      <c r="IL1402" s="79"/>
    </row>
    <row r="1403" s="93" customFormat="1" ht="15.75" customHeight="1" spans="3:246">
      <c r="C1403" s="97"/>
      <c r="D1403" s="98"/>
      <c r="F1403" s="99"/>
      <c r="G1403" s="98"/>
      <c r="IE1403" s="79"/>
      <c r="IF1403" s="79"/>
      <c r="IG1403" s="79"/>
      <c r="IH1403" s="79"/>
      <c r="II1403" s="79"/>
      <c r="IJ1403" s="79"/>
      <c r="IK1403" s="79"/>
      <c r="IL1403" s="79"/>
    </row>
    <row r="1404" s="93" customFormat="1" ht="15.75" customHeight="1" spans="3:246">
      <c r="C1404" s="97"/>
      <c r="D1404" s="98"/>
      <c r="F1404" s="99"/>
      <c r="G1404" s="98"/>
      <c r="IE1404" s="79"/>
      <c r="IF1404" s="79"/>
      <c r="IG1404" s="79"/>
      <c r="IH1404" s="79"/>
      <c r="II1404" s="79"/>
      <c r="IJ1404" s="79"/>
      <c r="IK1404" s="79"/>
      <c r="IL1404" s="79"/>
    </row>
    <row r="1405" s="93" customFormat="1" ht="15.75" customHeight="1" spans="3:246">
      <c r="C1405" s="97"/>
      <c r="D1405" s="98"/>
      <c r="F1405" s="99"/>
      <c r="G1405" s="98"/>
      <c r="IE1405" s="79"/>
      <c r="IF1405" s="79"/>
      <c r="IG1405" s="79"/>
      <c r="IH1405" s="79"/>
      <c r="II1405" s="79"/>
      <c r="IJ1405" s="79"/>
      <c r="IK1405" s="79"/>
      <c r="IL1405" s="79"/>
    </row>
    <row r="1406" s="93" customFormat="1" ht="15.75" customHeight="1" spans="3:246">
      <c r="C1406" s="97"/>
      <c r="D1406" s="98"/>
      <c r="F1406" s="99"/>
      <c r="G1406" s="98"/>
      <c r="IE1406" s="79"/>
      <c r="IF1406" s="79"/>
      <c r="IG1406" s="79"/>
      <c r="IH1406" s="79"/>
      <c r="II1406" s="79"/>
      <c r="IJ1406" s="79"/>
      <c r="IK1406" s="79"/>
      <c r="IL1406" s="79"/>
    </row>
    <row r="1407" s="93" customFormat="1" ht="15.75" customHeight="1" spans="3:246">
      <c r="C1407" s="97"/>
      <c r="D1407" s="98"/>
      <c r="F1407" s="99"/>
      <c r="G1407" s="98"/>
      <c r="IE1407" s="79"/>
      <c r="IF1407" s="79"/>
      <c r="IG1407" s="79"/>
      <c r="IH1407" s="79"/>
      <c r="II1407" s="79"/>
      <c r="IJ1407" s="79"/>
      <c r="IK1407" s="79"/>
      <c r="IL1407" s="79"/>
    </row>
    <row r="1408" s="93" customFormat="1" ht="15.75" customHeight="1" spans="3:246">
      <c r="C1408" s="97"/>
      <c r="D1408" s="98"/>
      <c r="F1408" s="99"/>
      <c r="G1408" s="98"/>
      <c r="IE1408" s="79"/>
      <c r="IF1408" s="79"/>
      <c r="IG1408" s="79"/>
      <c r="IH1408" s="79"/>
      <c r="II1408" s="79"/>
      <c r="IJ1408" s="79"/>
      <c r="IK1408" s="79"/>
      <c r="IL1408" s="79"/>
    </row>
    <row r="1409" s="93" customFormat="1" ht="15.75" customHeight="1" spans="3:246">
      <c r="C1409" s="97"/>
      <c r="D1409" s="98"/>
      <c r="F1409" s="99"/>
      <c r="G1409" s="98"/>
      <c r="IE1409" s="79"/>
      <c r="IF1409" s="79"/>
      <c r="IG1409" s="79"/>
      <c r="IH1409" s="79"/>
      <c r="II1409" s="79"/>
      <c r="IJ1409" s="79"/>
      <c r="IK1409" s="79"/>
      <c r="IL1409" s="79"/>
    </row>
    <row r="1410" s="93" customFormat="1" ht="15.75" customHeight="1" spans="3:246">
      <c r="C1410" s="97"/>
      <c r="D1410" s="98"/>
      <c r="F1410" s="99"/>
      <c r="G1410" s="98"/>
      <c r="IE1410" s="79"/>
      <c r="IF1410" s="79"/>
      <c r="IG1410" s="79"/>
      <c r="IH1410" s="79"/>
      <c r="II1410" s="79"/>
      <c r="IJ1410" s="79"/>
      <c r="IK1410" s="79"/>
      <c r="IL1410" s="79"/>
    </row>
    <row r="1411" s="93" customFormat="1" ht="15.75" customHeight="1" spans="3:246">
      <c r="C1411" s="97"/>
      <c r="D1411" s="98"/>
      <c r="F1411" s="99"/>
      <c r="G1411" s="98"/>
      <c r="IE1411" s="79"/>
      <c r="IF1411" s="79"/>
      <c r="IG1411" s="79"/>
      <c r="IH1411" s="79"/>
      <c r="II1411" s="79"/>
      <c r="IJ1411" s="79"/>
      <c r="IK1411" s="79"/>
      <c r="IL1411" s="79"/>
    </row>
    <row r="1412" s="93" customFormat="1" ht="15.75" customHeight="1" spans="3:246">
      <c r="C1412" s="97"/>
      <c r="D1412" s="98"/>
      <c r="F1412" s="99"/>
      <c r="G1412" s="98"/>
      <c r="IE1412" s="79"/>
      <c r="IF1412" s="79"/>
      <c r="IG1412" s="79"/>
      <c r="IH1412" s="79"/>
      <c r="II1412" s="79"/>
      <c r="IJ1412" s="79"/>
      <c r="IK1412" s="79"/>
      <c r="IL1412" s="79"/>
    </row>
    <row r="1413" s="93" customFormat="1" ht="15.75" customHeight="1" spans="3:246">
      <c r="C1413" s="97"/>
      <c r="D1413" s="98"/>
      <c r="F1413" s="99"/>
      <c r="G1413" s="98"/>
      <c r="IE1413" s="79"/>
      <c r="IF1413" s="79"/>
      <c r="IG1413" s="79"/>
      <c r="IH1413" s="79"/>
      <c r="II1413" s="79"/>
      <c r="IJ1413" s="79"/>
      <c r="IK1413" s="79"/>
      <c r="IL1413" s="79"/>
    </row>
    <row r="1414" s="93" customFormat="1" ht="15.75" customHeight="1" spans="3:246">
      <c r="C1414" s="97"/>
      <c r="D1414" s="98"/>
      <c r="F1414" s="99"/>
      <c r="G1414" s="98"/>
      <c r="IE1414" s="79"/>
      <c r="IF1414" s="79"/>
      <c r="IG1414" s="79"/>
      <c r="IH1414" s="79"/>
      <c r="II1414" s="79"/>
      <c r="IJ1414" s="79"/>
      <c r="IK1414" s="79"/>
      <c r="IL1414" s="79"/>
    </row>
    <row r="1415" s="93" customFormat="1" ht="15.75" customHeight="1" spans="3:246">
      <c r="C1415" s="97"/>
      <c r="D1415" s="98"/>
      <c r="F1415" s="99"/>
      <c r="G1415" s="98"/>
      <c r="IE1415" s="79"/>
      <c r="IF1415" s="79"/>
      <c r="IG1415" s="79"/>
      <c r="IH1415" s="79"/>
      <c r="II1415" s="79"/>
      <c r="IJ1415" s="79"/>
      <c r="IK1415" s="79"/>
      <c r="IL1415" s="79"/>
    </row>
    <row r="1416" s="93" customFormat="1" ht="15.75" customHeight="1" spans="3:246">
      <c r="C1416" s="97"/>
      <c r="D1416" s="98"/>
      <c r="F1416" s="99"/>
      <c r="G1416" s="98"/>
      <c r="IE1416" s="79"/>
      <c r="IF1416" s="79"/>
      <c r="IG1416" s="79"/>
      <c r="IH1416" s="79"/>
      <c r="II1416" s="79"/>
      <c r="IJ1416" s="79"/>
      <c r="IK1416" s="79"/>
      <c r="IL1416" s="79"/>
    </row>
    <row r="1417" s="93" customFormat="1" ht="15.75" customHeight="1" spans="3:246">
      <c r="C1417" s="97"/>
      <c r="D1417" s="98"/>
      <c r="F1417" s="99"/>
      <c r="G1417" s="98"/>
      <c r="IE1417" s="79"/>
      <c r="IF1417" s="79"/>
      <c r="IG1417" s="79"/>
      <c r="IH1417" s="79"/>
      <c r="II1417" s="79"/>
      <c r="IJ1417" s="79"/>
      <c r="IK1417" s="79"/>
      <c r="IL1417" s="79"/>
    </row>
    <row r="1418" s="93" customFormat="1" ht="15.75" customHeight="1" spans="3:246">
      <c r="C1418" s="97"/>
      <c r="D1418" s="98"/>
      <c r="F1418" s="99"/>
      <c r="G1418" s="98"/>
      <c r="IE1418" s="79"/>
      <c r="IF1418" s="79"/>
      <c r="IG1418" s="79"/>
      <c r="IH1418" s="79"/>
      <c r="II1418" s="79"/>
      <c r="IJ1418" s="79"/>
      <c r="IK1418" s="79"/>
      <c r="IL1418" s="79"/>
    </row>
    <row r="1419" s="93" customFormat="1" ht="15.75" customHeight="1" spans="3:246">
      <c r="C1419" s="97"/>
      <c r="D1419" s="98"/>
      <c r="F1419" s="99"/>
      <c r="G1419" s="98"/>
      <c r="IE1419" s="79"/>
      <c r="IF1419" s="79"/>
      <c r="IG1419" s="79"/>
      <c r="IH1419" s="79"/>
      <c r="II1419" s="79"/>
      <c r="IJ1419" s="79"/>
      <c r="IK1419" s="79"/>
      <c r="IL1419" s="79"/>
    </row>
    <row r="1420" s="93" customFormat="1" ht="15.75" customHeight="1" spans="3:246">
      <c r="C1420" s="97"/>
      <c r="D1420" s="98"/>
      <c r="F1420" s="99"/>
      <c r="G1420" s="98"/>
      <c r="IE1420" s="79"/>
      <c r="IF1420" s="79"/>
      <c r="IG1420" s="79"/>
      <c r="IH1420" s="79"/>
      <c r="II1420" s="79"/>
      <c r="IJ1420" s="79"/>
      <c r="IK1420" s="79"/>
      <c r="IL1420" s="79"/>
    </row>
    <row r="1421" s="93" customFormat="1" ht="15.75" customHeight="1" spans="3:246">
      <c r="C1421" s="97"/>
      <c r="D1421" s="98"/>
      <c r="F1421" s="99"/>
      <c r="G1421" s="98"/>
      <c r="IE1421" s="79"/>
      <c r="IF1421" s="79"/>
      <c r="IG1421" s="79"/>
      <c r="IH1421" s="79"/>
      <c r="II1421" s="79"/>
      <c r="IJ1421" s="79"/>
      <c r="IK1421" s="79"/>
      <c r="IL1421" s="79"/>
    </row>
    <row r="1422" s="93" customFormat="1" ht="15.75" customHeight="1" spans="3:246">
      <c r="C1422" s="97"/>
      <c r="D1422" s="98"/>
      <c r="F1422" s="99"/>
      <c r="G1422" s="98"/>
      <c r="IE1422" s="79"/>
      <c r="IF1422" s="79"/>
      <c r="IG1422" s="79"/>
      <c r="IH1422" s="79"/>
      <c r="II1422" s="79"/>
      <c r="IJ1422" s="79"/>
      <c r="IK1422" s="79"/>
      <c r="IL1422" s="79"/>
    </row>
    <row r="1423" s="93" customFormat="1" ht="15.75" customHeight="1" spans="3:246">
      <c r="C1423" s="97"/>
      <c r="D1423" s="98"/>
      <c r="F1423" s="99"/>
      <c r="G1423" s="98"/>
      <c r="IE1423" s="79"/>
      <c r="IF1423" s="79"/>
      <c r="IG1423" s="79"/>
      <c r="IH1423" s="79"/>
      <c r="II1423" s="79"/>
      <c r="IJ1423" s="79"/>
      <c r="IK1423" s="79"/>
      <c r="IL1423" s="79"/>
    </row>
    <row r="1424" s="93" customFormat="1" ht="15.75" customHeight="1" spans="3:246">
      <c r="C1424" s="97"/>
      <c r="D1424" s="98"/>
      <c r="F1424" s="99"/>
      <c r="G1424" s="98"/>
      <c r="IE1424" s="79"/>
      <c r="IF1424" s="79"/>
      <c r="IG1424" s="79"/>
      <c r="IH1424" s="79"/>
      <c r="II1424" s="79"/>
      <c r="IJ1424" s="79"/>
      <c r="IK1424" s="79"/>
      <c r="IL1424" s="79"/>
    </row>
    <row r="1425" s="93" customFormat="1" ht="15.75" customHeight="1" spans="3:246">
      <c r="C1425" s="97"/>
      <c r="D1425" s="98"/>
      <c r="F1425" s="99"/>
      <c r="G1425" s="98"/>
      <c r="IE1425" s="79"/>
      <c r="IF1425" s="79"/>
      <c r="IG1425" s="79"/>
      <c r="IH1425" s="79"/>
      <c r="II1425" s="79"/>
      <c r="IJ1425" s="79"/>
      <c r="IK1425" s="79"/>
      <c r="IL1425" s="79"/>
    </row>
    <row r="1426" s="93" customFormat="1" ht="15.75" customHeight="1" spans="3:246">
      <c r="C1426" s="97"/>
      <c r="D1426" s="98"/>
      <c r="F1426" s="99"/>
      <c r="G1426" s="98"/>
      <c r="IE1426" s="79"/>
      <c r="IF1426" s="79"/>
      <c r="IG1426" s="79"/>
      <c r="IH1426" s="79"/>
      <c r="II1426" s="79"/>
      <c r="IJ1426" s="79"/>
      <c r="IK1426" s="79"/>
      <c r="IL1426" s="79"/>
    </row>
    <row r="1427" s="93" customFormat="1" ht="15.75" customHeight="1" spans="3:246">
      <c r="C1427" s="97"/>
      <c r="D1427" s="98"/>
      <c r="F1427" s="99"/>
      <c r="G1427" s="98"/>
      <c r="IE1427" s="79"/>
      <c r="IF1427" s="79"/>
      <c r="IG1427" s="79"/>
      <c r="IH1427" s="79"/>
      <c r="II1427" s="79"/>
      <c r="IJ1427" s="79"/>
      <c r="IK1427" s="79"/>
      <c r="IL1427" s="79"/>
    </row>
    <row r="1428" s="93" customFormat="1" ht="15.75" customHeight="1" spans="3:246">
      <c r="C1428" s="97"/>
      <c r="D1428" s="98"/>
      <c r="F1428" s="99"/>
      <c r="G1428" s="98"/>
      <c r="IE1428" s="79"/>
      <c r="IF1428" s="79"/>
      <c r="IG1428" s="79"/>
      <c r="IH1428" s="79"/>
      <c r="II1428" s="79"/>
      <c r="IJ1428" s="79"/>
      <c r="IK1428" s="79"/>
      <c r="IL1428" s="79"/>
    </row>
    <row r="1429" s="93" customFormat="1" ht="15.75" customHeight="1" spans="3:246">
      <c r="C1429" s="97"/>
      <c r="D1429" s="98"/>
      <c r="F1429" s="99"/>
      <c r="G1429" s="98"/>
      <c r="IE1429" s="79"/>
      <c r="IF1429" s="79"/>
      <c r="IG1429" s="79"/>
      <c r="IH1429" s="79"/>
      <c r="II1429" s="79"/>
      <c r="IJ1429" s="79"/>
      <c r="IK1429" s="79"/>
      <c r="IL1429" s="79"/>
    </row>
    <row r="1430" s="93" customFormat="1" ht="15.75" customHeight="1" spans="3:246">
      <c r="C1430" s="97"/>
      <c r="D1430" s="98"/>
      <c r="F1430" s="99"/>
      <c r="G1430" s="98"/>
      <c r="IE1430" s="79"/>
      <c r="IF1430" s="79"/>
      <c r="IG1430" s="79"/>
      <c r="IH1430" s="79"/>
      <c r="II1430" s="79"/>
      <c r="IJ1430" s="79"/>
      <c r="IK1430" s="79"/>
      <c r="IL1430" s="79"/>
    </row>
    <row r="1431" s="93" customFormat="1" ht="15.75" customHeight="1" spans="3:246">
      <c r="C1431" s="97"/>
      <c r="D1431" s="98"/>
      <c r="F1431" s="99"/>
      <c r="G1431" s="98"/>
      <c r="IE1431" s="79"/>
      <c r="IF1431" s="79"/>
      <c r="IG1431" s="79"/>
      <c r="IH1431" s="79"/>
      <c r="II1431" s="79"/>
      <c r="IJ1431" s="79"/>
      <c r="IK1431" s="79"/>
      <c r="IL1431" s="79"/>
    </row>
    <row r="1432" s="93" customFormat="1" ht="15.75" customHeight="1" spans="3:246">
      <c r="C1432" s="97"/>
      <c r="D1432" s="98"/>
      <c r="F1432" s="99"/>
      <c r="G1432" s="98"/>
      <c r="IE1432" s="79"/>
      <c r="IF1432" s="79"/>
      <c r="IG1432" s="79"/>
      <c r="IH1432" s="79"/>
      <c r="II1432" s="79"/>
      <c r="IJ1432" s="79"/>
      <c r="IK1432" s="79"/>
      <c r="IL1432" s="79"/>
    </row>
    <row r="1433" s="93" customFormat="1" ht="15.75" customHeight="1" spans="3:246">
      <c r="C1433" s="97"/>
      <c r="D1433" s="98"/>
      <c r="F1433" s="99"/>
      <c r="G1433" s="98"/>
      <c r="IE1433" s="79"/>
      <c r="IF1433" s="79"/>
      <c r="IG1433" s="79"/>
      <c r="IH1433" s="79"/>
      <c r="II1433" s="79"/>
      <c r="IJ1433" s="79"/>
      <c r="IK1433" s="79"/>
      <c r="IL1433" s="79"/>
    </row>
    <row r="1434" s="93" customFormat="1" ht="15.75" customHeight="1" spans="3:246">
      <c r="C1434" s="97"/>
      <c r="D1434" s="98"/>
      <c r="F1434" s="99"/>
      <c r="G1434" s="98"/>
      <c r="IE1434" s="79"/>
      <c r="IF1434" s="79"/>
      <c r="IG1434" s="79"/>
      <c r="IH1434" s="79"/>
      <c r="II1434" s="79"/>
      <c r="IJ1434" s="79"/>
      <c r="IK1434" s="79"/>
      <c r="IL1434" s="79"/>
    </row>
    <row r="1435" s="93" customFormat="1" ht="15.75" customHeight="1" spans="3:246">
      <c r="C1435" s="97"/>
      <c r="D1435" s="98"/>
      <c r="F1435" s="99"/>
      <c r="G1435" s="98"/>
      <c r="IE1435" s="79"/>
      <c r="IF1435" s="79"/>
      <c r="IG1435" s="79"/>
      <c r="IH1435" s="79"/>
      <c r="II1435" s="79"/>
      <c r="IJ1435" s="79"/>
      <c r="IK1435" s="79"/>
      <c r="IL1435" s="79"/>
    </row>
    <row r="1436" s="93" customFormat="1" ht="15.75" customHeight="1" spans="3:246">
      <c r="C1436" s="97"/>
      <c r="D1436" s="98"/>
      <c r="F1436" s="99"/>
      <c r="G1436" s="98"/>
      <c r="IE1436" s="79"/>
      <c r="IF1436" s="79"/>
      <c r="IG1436" s="79"/>
      <c r="IH1436" s="79"/>
      <c r="II1436" s="79"/>
      <c r="IJ1436" s="79"/>
      <c r="IK1436" s="79"/>
      <c r="IL1436" s="79"/>
    </row>
    <row r="1437" s="93" customFormat="1" ht="15.75" customHeight="1" spans="3:246">
      <c r="C1437" s="97"/>
      <c r="D1437" s="98"/>
      <c r="F1437" s="99"/>
      <c r="G1437" s="98"/>
      <c r="IE1437" s="79"/>
      <c r="IF1437" s="79"/>
      <c r="IG1437" s="79"/>
      <c r="IH1437" s="79"/>
      <c r="II1437" s="79"/>
      <c r="IJ1437" s="79"/>
      <c r="IK1437" s="79"/>
      <c r="IL1437" s="79"/>
    </row>
    <row r="1438" s="93" customFormat="1" ht="15.75" customHeight="1" spans="3:246">
      <c r="C1438" s="97"/>
      <c r="D1438" s="98"/>
      <c r="F1438" s="99"/>
      <c r="G1438" s="98"/>
      <c r="IE1438" s="79"/>
      <c r="IF1438" s="79"/>
      <c r="IG1438" s="79"/>
      <c r="IH1438" s="79"/>
      <c r="II1438" s="79"/>
      <c r="IJ1438" s="79"/>
      <c r="IK1438" s="79"/>
      <c r="IL1438" s="79"/>
    </row>
    <row r="1439" s="93" customFormat="1" ht="15.75" customHeight="1" spans="3:246">
      <c r="C1439" s="97"/>
      <c r="D1439" s="98"/>
      <c r="F1439" s="99"/>
      <c r="G1439" s="98"/>
      <c r="IE1439" s="79"/>
      <c r="IF1439" s="79"/>
      <c r="IG1439" s="79"/>
      <c r="IH1439" s="79"/>
      <c r="II1439" s="79"/>
      <c r="IJ1439" s="79"/>
      <c r="IK1439" s="79"/>
      <c r="IL1439" s="79"/>
    </row>
    <row r="1440" s="93" customFormat="1" ht="15.75" customHeight="1" spans="3:246">
      <c r="C1440" s="97"/>
      <c r="D1440" s="98"/>
      <c r="F1440" s="99"/>
      <c r="G1440" s="98"/>
      <c r="IE1440" s="79"/>
      <c r="IF1440" s="79"/>
      <c r="IG1440" s="79"/>
      <c r="IH1440" s="79"/>
      <c r="II1440" s="79"/>
      <c r="IJ1440" s="79"/>
      <c r="IK1440" s="79"/>
      <c r="IL1440" s="79"/>
    </row>
    <row r="1441" s="93" customFormat="1" ht="15.75" customHeight="1" spans="3:246">
      <c r="C1441" s="97"/>
      <c r="D1441" s="98"/>
      <c r="F1441" s="99"/>
      <c r="G1441" s="98"/>
      <c r="IE1441" s="79"/>
      <c r="IF1441" s="79"/>
      <c r="IG1441" s="79"/>
      <c r="IH1441" s="79"/>
      <c r="II1441" s="79"/>
      <c r="IJ1441" s="79"/>
      <c r="IK1441" s="79"/>
      <c r="IL1441" s="79"/>
    </row>
    <row r="1442" s="93" customFormat="1" ht="15.75" customHeight="1" spans="3:246">
      <c r="C1442" s="97"/>
      <c r="D1442" s="98"/>
      <c r="F1442" s="99"/>
      <c r="G1442" s="98"/>
      <c r="IE1442" s="79"/>
      <c r="IF1442" s="79"/>
      <c r="IG1442" s="79"/>
      <c r="IH1442" s="79"/>
      <c r="II1442" s="79"/>
      <c r="IJ1442" s="79"/>
      <c r="IK1442" s="79"/>
      <c r="IL1442" s="79"/>
    </row>
    <row r="1443" s="93" customFormat="1" ht="15.75" customHeight="1" spans="3:246">
      <c r="C1443" s="97"/>
      <c r="D1443" s="98"/>
      <c r="F1443" s="99"/>
      <c r="G1443" s="98"/>
      <c r="IE1443" s="79"/>
      <c r="IF1443" s="79"/>
      <c r="IG1443" s="79"/>
      <c r="IH1443" s="79"/>
      <c r="II1443" s="79"/>
      <c r="IJ1443" s="79"/>
      <c r="IK1443" s="79"/>
      <c r="IL1443" s="79"/>
    </row>
    <row r="1444" s="93" customFormat="1" ht="15.75" customHeight="1" spans="3:246">
      <c r="C1444" s="97"/>
      <c r="D1444" s="98"/>
      <c r="F1444" s="99"/>
      <c r="G1444" s="98"/>
      <c r="IE1444" s="79"/>
      <c r="IF1444" s="79"/>
      <c r="IG1444" s="79"/>
      <c r="IH1444" s="79"/>
      <c r="II1444" s="79"/>
      <c r="IJ1444" s="79"/>
      <c r="IK1444" s="79"/>
      <c r="IL1444" s="79"/>
    </row>
    <row r="1445" s="93" customFormat="1" ht="15.75" customHeight="1" spans="3:246">
      <c r="C1445" s="97"/>
      <c r="D1445" s="98"/>
      <c r="F1445" s="99"/>
      <c r="G1445" s="98"/>
      <c r="IE1445" s="79"/>
      <c r="IF1445" s="79"/>
      <c r="IG1445" s="79"/>
      <c r="IH1445" s="79"/>
      <c r="II1445" s="79"/>
      <c r="IJ1445" s="79"/>
      <c r="IK1445" s="79"/>
      <c r="IL1445" s="79"/>
    </row>
    <row r="1446" s="93" customFormat="1" ht="15.75" customHeight="1" spans="3:246">
      <c r="C1446" s="97"/>
      <c r="D1446" s="98"/>
      <c r="F1446" s="99"/>
      <c r="G1446" s="98"/>
      <c r="IE1446" s="79"/>
      <c r="IF1446" s="79"/>
      <c r="IG1446" s="79"/>
      <c r="IH1446" s="79"/>
      <c r="II1446" s="79"/>
      <c r="IJ1446" s="79"/>
      <c r="IK1446" s="79"/>
      <c r="IL1446" s="79"/>
    </row>
    <row r="1447" s="93" customFormat="1" ht="15.75" customHeight="1" spans="3:246">
      <c r="C1447" s="97"/>
      <c r="D1447" s="98"/>
      <c r="F1447" s="99"/>
      <c r="G1447" s="98"/>
      <c r="IE1447" s="79"/>
      <c r="IF1447" s="79"/>
      <c r="IG1447" s="79"/>
      <c r="IH1447" s="79"/>
      <c r="II1447" s="79"/>
      <c r="IJ1447" s="79"/>
      <c r="IK1447" s="79"/>
      <c r="IL1447" s="79"/>
    </row>
    <row r="1448" s="93" customFormat="1" ht="15.75" customHeight="1" spans="3:246">
      <c r="C1448" s="97"/>
      <c r="D1448" s="98"/>
      <c r="F1448" s="99"/>
      <c r="G1448" s="98"/>
      <c r="IE1448" s="79"/>
      <c r="IF1448" s="79"/>
      <c r="IG1448" s="79"/>
      <c r="IH1448" s="79"/>
      <c r="II1448" s="79"/>
      <c r="IJ1448" s="79"/>
      <c r="IK1448" s="79"/>
      <c r="IL1448" s="79"/>
    </row>
    <row r="1449" s="93" customFormat="1" ht="15.75" customHeight="1" spans="3:246">
      <c r="C1449" s="97"/>
      <c r="D1449" s="98"/>
      <c r="F1449" s="99"/>
      <c r="G1449" s="98"/>
      <c r="IE1449" s="79"/>
      <c r="IF1449" s="79"/>
      <c r="IG1449" s="79"/>
      <c r="IH1449" s="79"/>
      <c r="II1449" s="79"/>
      <c r="IJ1449" s="79"/>
      <c r="IK1449" s="79"/>
      <c r="IL1449" s="79"/>
    </row>
    <row r="1450" s="93" customFormat="1" ht="15.75" customHeight="1" spans="3:246">
      <c r="C1450" s="97"/>
      <c r="D1450" s="98"/>
      <c r="F1450" s="99"/>
      <c r="G1450" s="98"/>
      <c r="IE1450" s="79"/>
      <c r="IF1450" s="79"/>
      <c r="IG1450" s="79"/>
      <c r="IH1450" s="79"/>
      <c r="II1450" s="79"/>
      <c r="IJ1450" s="79"/>
      <c r="IK1450" s="79"/>
      <c r="IL1450" s="79"/>
    </row>
    <row r="1451" s="93" customFormat="1" ht="15.75" customHeight="1" spans="3:246">
      <c r="C1451" s="97"/>
      <c r="D1451" s="98"/>
      <c r="F1451" s="99"/>
      <c r="G1451" s="98"/>
      <c r="IE1451" s="79"/>
      <c r="IF1451" s="79"/>
      <c r="IG1451" s="79"/>
      <c r="IH1451" s="79"/>
      <c r="II1451" s="79"/>
      <c r="IJ1451" s="79"/>
      <c r="IK1451" s="79"/>
      <c r="IL1451" s="79"/>
    </row>
    <row r="1452" s="93" customFormat="1" ht="15.75" customHeight="1" spans="3:246">
      <c r="C1452" s="97"/>
      <c r="D1452" s="98"/>
      <c r="F1452" s="99"/>
      <c r="G1452" s="98"/>
      <c r="IE1452" s="79"/>
      <c r="IF1452" s="79"/>
      <c r="IG1452" s="79"/>
      <c r="IH1452" s="79"/>
      <c r="II1452" s="79"/>
      <c r="IJ1452" s="79"/>
      <c r="IK1452" s="79"/>
      <c r="IL1452" s="79"/>
    </row>
    <row r="1453" s="93" customFormat="1" ht="15.75" customHeight="1" spans="3:246">
      <c r="C1453" s="97"/>
      <c r="D1453" s="98"/>
      <c r="F1453" s="99"/>
      <c r="G1453" s="98"/>
      <c r="IE1453" s="79"/>
      <c r="IF1453" s="79"/>
      <c r="IG1453" s="79"/>
      <c r="IH1453" s="79"/>
      <c r="II1453" s="79"/>
      <c r="IJ1453" s="79"/>
      <c r="IK1453" s="79"/>
      <c r="IL1453" s="79"/>
    </row>
    <row r="1454" s="93" customFormat="1" ht="15.75" customHeight="1" spans="3:246">
      <c r="C1454" s="97"/>
      <c r="D1454" s="98"/>
      <c r="F1454" s="99"/>
      <c r="G1454" s="98"/>
      <c r="IE1454" s="79"/>
      <c r="IF1454" s="79"/>
      <c r="IG1454" s="79"/>
      <c r="IH1454" s="79"/>
      <c r="II1454" s="79"/>
      <c r="IJ1454" s="79"/>
      <c r="IK1454" s="79"/>
      <c r="IL1454" s="79"/>
    </row>
    <row r="1455" s="93" customFormat="1" ht="15.75" customHeight="1" spans="3:246">
      <c r="C1455" s="97"/>
      <c r="D1455" s="98"/>
      <c r="F1455" s="99"/>
      <c r="G1455" s="98"/>
      <c r="IE1455" s="79"/>
      <c r="IF1455" s="79"/>
      <c r="IG1455" s="79"/>
      <c r="IH1455" s="79"/>
      <c r="II1455" s="79"/>
      <c r="IJ1455" s="79"/>
      <c r="IK1455" s="79"/>
      <c r="IL1455" s="79"/>
    </row>
    <row r="1456" s="93" customFormat="1" ht="15.75" customHeight="1" spans="3:246">
      <c r="C1456" s="97"/>
      <c r="D1456" s="98"/>
      <c r="F1456" s="99"/>
      <c r="G1456" s="98"/>
      <c r="IE1456" s="79"/>
      <c r="IF1456" s="79"/>
      <c r="IG1456" s="79"/>
      <c r="IH1456" s="79"/>
      <c r="II1456" s="79"/>
      <c r="IJ1456" s="79"/>
      <c r="IK1456" s="79"/>
      <c r="IL1456" s="79"/>
    </row>
    <row r="1457" s="93" customFormat="1" ht="15.75" customHeight="1" spans="3:246">
      <c r="C1457" s="97"/>
      <c r="D1457" s="98"/>
      <c r="F1457" s="99"/>
      <c r="G1457" s="98"/>
      <c r="IE1457" s="79"/>
      <c r="IF1457" s="79"/>
      <c r="IG1457" s="79"/>
      <c r="IH1457" s="79"/>
      <c r="II1457" s="79"/>
      <c r="IJ1457" s="79"/>
      <c r="IK1457" s="79"/>
      <c r="IL1457" s="79"/>
    </row>
    <row r="1458" s="93" customFormat="1" ht="15.75" customHeight="1" spans="3:246">
      <c r="C1458" s="97"/>
      <c r="D1458" s="98"/>
      <c r="F1458" s="99"/>
      <c r="G1458" s="98"/>
      <c r="IE1458" s="79"/>
      <c r="IF1458" s="79"/>
      <c r="IG1458" s="79"/>
      <c r="IH1458" s="79"/>
      <c r="II1458" s="79"/>
      <c r="IJ1458" s="79"/>
      <c r="IK1458" s="79"/>
      <c r="IL1458" s="79"/>
    </row>
    <row r="1459" s="93" customFormat="1" ht="15.75" customHeight="1" spans="3:246">
      <c r="C1459" s="97"/>
      <c r="D1459" s="98"/>
      <c r="F1459" s="99"/>
      <c r="G1459" s="98"/>
      <c r="IE1459" s="79"/>
      <c r="IF1459" s="79"/>
      <c r="IG1459" s="79"/>
      <c r="IH1459" s="79"/>
      <c r="II1459" s="79"/>
      <c r="IJ1459" s="79"/>
      <c r="IK1459" s="79"/>
      <c r="IL1459" s="79"/>
    </row>
    <row r="1460" s="93" customFormat="1" ht="15.75" customHeight="1" spans="3:246">
      <c r="C1460" s="97"/>
      <c r="D1460" s="98"/>
      <c r="F1460" s="99"/>
      <c r="G1460" s="98"/>
      <c r="IE1460" s="79"/>
      <c r="IF1460" s="79"/>
      <c r="IG1460" s="79"/>
      <c r="IH1460" s="79"/>
      <c r="II1460" s="79"/>
      <c r="IJ1460" s="79"/>
      <c r="IK1460" s="79"/>
      <c r="IL1460" s="79"/>
    </row>
    <row r="1461" s="93" customFormat="1" ht="15.75" customHeight="1" spans="3:246">
      <c r="C1461" s="97"/>
      <c r="D1461" s="98"/>
      <c r="F1461" s="99"/>
      <c r="G1461" s="98"/>
      <c r="IE1461" s="79"/>
      <c r="IF1461" s="79"/>
      <c r="IG1461" s="79"/>
      <c r="IH1461" s="79"/>
      <c r="II1461" s="79"/>
      <c r="IJ1461" s="79"/>
      <c r="IK1461" s="79"/>
      <c r="IL1461" s="79"/>
    </row>
    <row r="1462" s="93" customFormat="1" ht="15.75" customHeight="1" spans="3:246">
      <c r="C1462" s="97"/>
      <c r="D1462" s="98"/>
      <c r="F1462" s="99"/>
      <c r="G1462" s="98"/>
      <c r="IE1462" s="79"/>
      <c r="IF1462" s="79"/>
      <c r="IG1462" s="79"/>
      <c r="IH1462" s="79"/>
      <c r="II1462" s="79"/>
      <c r="IJ1462" s="79"/>
      <c r="IK1462" s="79"/>
      <c r="IL1462" s="79"/>
    </row>
    <row r="1463" s="93" customFormat="1" ht="15.75" customHeight="1" spans="3:246">
      <c r="C1463" s="97"/>
      <c r="D1463" s="98"/>
      <c r="F1463" s="99"/>
      <c r="G1463" s="98"/>
      <c r="IE1463" s="79"/>
      <c r="IF1463" s="79"/>
      <c r="IG1463" s="79"/>
      <c r="IH1463" s="79"/>
      <c r="II1463" s="79"/>
      <c r="IJ1463" s="79"/>
      <c r="IK1463" s="79"/>
      <c r="IL1463" s="79"/>
    </row>
    <row r="1464" s="93" customFormat="1" ht="15.75" customHeight="1" spans="3:246">
      <c r="C1464" s="97"/>
      <c r="D1464" s="98"/>
      <c r="F1464" s="99"/>
      <c r="G1464" s="98"/>
      <c r="IE1464" s="79"/>
      <c r="IF1464" s="79"/>
      <c r="IG1464" s="79"/>
      <c r="IH1464" s="79"/>
      <c r="II1464" s="79"/>
      <c r="IJ1464" s="79"/>
      <c r="IK1464" s="79"/>
      <c r="IL1464" s="79"/>
    </row>
    <row r="1465" s="93" customFormat="1" ht="15.75" customHeight="1" spans="3:246">
      <c r="C1465" s="97"/>
      <c r="D1465" s="98"/>
      <c r="F1465" s="99"/>
      <c r="G1465" s="98"/>
      <c r="IE1465" s="79"/>
      <c r="IF1465" s="79"/>
      <c r="IG1465" s="79"/>
      <c r="IH1465" s="79"/>
      <c r="II1465" s="79"/>
      <c r="IJ1465" s="79"/>
      <c r="IK1465" s="79"/>
      <c r="IL1465" s="79"/>
    </row>
    <row r="1466" s="93" customFormat="1" ht="15.75" customHeight="1" spans="3:246">
      <c r="C1466" s="97"/>
      <c r="D1466" s="98"/>
      <c r="F1466" s="99"/>
      <c r="G1466" s="98"/>
      <c r="IE1466" s="79"/>
      <c r="IF1466" s="79"/>
      <c r="IG1466" s="79"/>
      <c r="IH1466" s="79"/>
      <c r="II1466" s="79"/>
      <c r="IJ1466" s="79"/>
      <c r="IK1466" s="79"/>
      <c r="IL1466" s="79"/>
    </row>
    <row r="1467" s="93" customFormat="1" ht="15.75" customHeight="1" spans="3:246">
      <c r="C1467" s="97"/>
      <c r="D1467" s="98"/>
      <c r="F1467" s="99"/>
      <c r="G1467" s="98"/>
      <c r="IE1467" s="79"/>
      <c r="IF1467" s="79"/>
      <c r="IG1467" s="79"/>
      <c r="IH1467" s="79"/>
      <c r="II1467" s="79"/>
      <c r="IJ1467" s="79"/>
      <c r="IK1467" s="79"/>
      <c r="IL1467" s="79"/>
    </row>
    <row r="1468" s="93" customFormat="1" ht="15.75" customHeight="1" spans="3:246">
      <c r="C1468" s="97"/>
      <c r="D1468" s="98"/>
      <c r="F1468" s="99"/>
      <c r="G1468" s="98"/>
      <c r="IE1468" s="79"/>
      <c r="IF1468" s="79"/>
      <c r="IG1468" s="79"/>
      <c r="IH1468" s="79"/>
      <c r="II1468" s="79"/>
      <c r="IJ1468" s="79"/>
      <c r="IK1468" s="79"/>
      <c r="IL1468" s="79"/>
    </row>
    <row r="1469" s="93" customFormat="1" ht="15.75" customHeight="1" spans="3:246">
      <c r="C1469" s="97"/>
      <c r="D1469" s="98"/>
      <c r="F1469" s="99"/>
      <c r="G1469" s="98"/>
      <c r="IE1469" s="79"/>
      <c r="IF1469" s="79"/>
      <c r="IG1469" s="79"/>
      <c r="IH1469" s="79"/>
      <c r="II1469" s="79"/>
      <c r="IJ1469" s="79"/>
      <c r="IK1469" s="79"/>
      <c r="IL1469" s="79"/>
    </row>
    <row r="1470" s="93" customFormat="1" ht="15.75" customHeight="1" spans="3:246">
      <c r="C1470" s="97"/>
      <c r="D1470" s="98"/>
      <c r="F1470" s="99"/>
      <c r="G1470" s="98"/>
      <c r="IE1470" s="79"/>
      <c r="IF1470" s="79"/>
      <c r="IG1470" s="79"/>
      <c r="IH1470" s="79"/>
      <c r="II1470" s="79"/>
      <c r="IJ1470" s="79"/>
      <c r="IK1470" s="79"/>
      <c r="IL1470" s="79"/>
    </row>
    <row r="1471" s="93" customFormat="1" ht="15.75" customHeight="1" spans="3:246">
      <c r="C1471" s="97"/>
      <c r="D1471" s="98"/>
      <c r="F1471" s="99"/>
      <c r="G1471" s="98"/>
      <c r="IE1471" s="79"/>
      <c r="IF1471" s="79"/>
      <c r="IG1471" s="79"/>
      <c r="IH1471" s="79"/>
      <c r="II1471" s="79"/>
      <c r="IJ1471" s="79"/>
      <c r="IK1471" s="79"/>
      <c r="IL1471" s="79"/>
    </row>
    <row r="1472" s="93" customFormat="1" ht="15.75" customHeight="1" spans="3:246">
      <c r="C1472" s="97"/>
      <c r="D1472" s="98"/>
      <c r="F1472" s="99"/>
      <c r="G1472" s="98"/>
      <c r="IE1472" s="79"/>
      <c r="IF1472" s="79"/>
      <c r="IG1472" s="79"/>
      <c r="IH1472" s="79"/>
      <c r="II1472" s="79"/>
      <c r="IJ1472" s="79"/>
      <c r="IK1472" s="79"/>
      <c r="IL1472" s="79"/>
    </row>
    <row r="1473" s="93" customFormat="1" ht="15.75" customHeight="1" spans="3:246">
      <c r="C1473" s="97"/>
      <c r="D1473" s="98"/>
      <c r="F1473" s="99"/>
      <c r="G1473" s="98"/>
      <c r="IE1473" s="79"/>
      <c r="IF1473" s="79"/>
      <c r="IG1473" s="79"/>
      <c r="IH1473" s="79"/>
      <c r="II1473" s="79"/>
      <c r="IJ1473" s="79"/>
      <c r="IK1473" s="79"/>
      <c r="IL1473" s="79"/>
    </row>
    <row r="1474" s="93" customFormat="1" ht="15.75" customHeight="1" spans="3:246">
      <c r="C1474" s="97"/>
      <c r="D1474" s="98"/>
      <c r="F1474" s="99"/>
      <c r="G1474" s="98"/>
      <c r="IE1474" s="79"/>
      <c r="IF1474" s="79"/>
      <c r="IG1474" s="79"/>
      <c r="IH1474" s="79"/>
      <c r="II1474" s="79"/>
      <c r="IJ1474" s="79"/>
      <c r="IK1474" s="79"/>
      <c r="IL1474" s="79"/>
    </row>
    <row r="1475" s="93" customFormat="1" ht="15.75" customHeight="1" spans="3:246">
      <c r="C1475" s="97"/>
      <c r="D1475" s="98"/>
      <c r="F1475" s="99"/>
      <c r="G1475" s="98"/>
      <c r="IE1475" s="79"/>
      <c r="IF1475" s="79"/>
      <c r="IG1475" s="79"/>
      <c r="IH1475" s="79"/>
      <c r="II1475" s="79"/>
      <c r="IJ1475" s="79"/>
      <c r="IK1475" s="79"/>
      <c r="IL1475" s="79"/>
    </row>
    <row r="1476" s="93" customFormat="1" ht="15.75" customHeight="1" spans="3:246">
      <c r="C1476" s="97"/>
      <c r="D1476" s="98"/>
      <c r="F1476" s="99"/>
      <c r="G1476" s="98"/>
      <c r="IE1476" s="79"/>
      <c r="IF1476" s="79"/>
      <c r="IG1476" s="79"/>
      <c r="IH1476" s="79"/>
      <c r="II1476" s="79"/>
      <c r="IJ1476" s="79"/>
      <c r="IK1476" s="79"/>
      <c r="IL1476" s="79"/>
    </row>
    <row r="1477" s="93" customFormat="1" ht="15.75" customHeight="1" spans="3:246">
      <c r="C1477" s="97"/>
      <c r="D1477" s="98"/>
      <c r="F1477" s="99"/>
      <c r="G1477" s="98"/>
      <c r="IE1477" s="79"/>
      <c r="IF1477" s="79"/>
      <c r="IG1477" s="79"/>
      <c r="IH1477" s="79"/>
      <c r="II1477" s="79"/>
      <c r="IJ1477" s="79"/>
      <c r="IK1477" s="79"/>
      <c r="IL1477" s="79"/>
    </row>
    <row r="1478" s="93" customFormat="1" ht="15.75" customHeight="1" spans="3:246">
      <c r="C1478" s="97"/>
      <c r="D1478" s="98"/>
      <c r="F1478" s="99"/>
      <c r="G1478" s="98"/>
      <c r="IE1478" s="79"/>
      <c r="IF1478" s="79"/>
      <c r="IG1478" s="79"/>
      <c r="IH1478" s="79"/>
      <c r="II1478" s="79"/>
      <c r="IJ1478" s="79"/>
      <c r="IK1478" s="79"/>
      <c r="IL1478" s="79"/>
    </row>
    <row r="1479" s="93" customFormat="1" ht="15.75" customHeight="1" spans="3:246">
      <c r="C1479" s="97"/>
      <c r="D1479" s="98"/>
      <c r="F1479" s="99"/>
      <c r="G1479" s="98"/>
      <c r="IE1479" s="79"/>
      <c r="IF1479" s="79"/>
      <c r="IG1479" s="79"/>
      <c r="IH1479" s="79"/>
      <c r="II1479" s="79"/>
      <c r="IJ1479" s="79"/>
      <c r="IK1479" s="79"/>
      <c r="IL1479" s="79"/>
    </row>
    <row r="1480" s="93" customFormat="1" ht="15.75" customHeight="1" spans="3:246">
      <c r="C1480" s="97"/>
      <c r="D1480" s="98"/>
      <c r="F1480" s="99"/>
      <c r="G1480" s="98"/>
      <c r="IE1480" s="79"/>
      <c r="IF1480" s="79"/>
      <c r="IG1480" s="79"/>
      <c r="IH1480" s="79"/>
      <c r="II1480" s="79"/>
      <c r="IJ1480" s="79"/>
      <c r="IK1480" s="79"/>
      <c r="IL1480" s="79"/>
    </row>
    <row r="1481" s="93" customFormat="1" ht="15.75" customHeight="1" spans="3:246">
      <c r="C1481" s="97"/>
      <c r="D1481" s="98"/>
      <c r="F1481" s="99"/>
      <c r="G1481" s="98"/>
      <c r="IE1481" s="79"/>
      <c r="IF1481" s="79"/>
      <c r="IG1481" s="79"/>
      <c r="IH1481" s="79"/>
      <c r="II1481" s="79"/>
      <c r="IJ1481" s="79"/>
      <c r="IK1481" s="79"/>
      <c r="IL1481" s="79"/>
    </row>
    <row r="1482" s="93" customFormat="1" ht="15.75" customHeight="1" spans="3:246">
      <c r="C1482" s="97"/>
      <c r="D1482" s="98"/>
      <c r="F1482" s="99"/>
      <c r="G1482" s="98"/>
      <c r="IE1482" s="79"/>
      <c r="IF1482" s="79"/>
      <c r="IG1482" s="79"/>
      <c r="IH1482" s="79"/>
      <c r="II1482" s="79"/>
      <c r="IJ1482" s="79"/>
      <c r="IK1482" s="79"/>
      <c r="IL1482" s="79"/>
    </row>
    <row r="1483" s="93" customFormat="1" ht="15.75" customHeight="1" spans="3:246">
      <c r="C1483" s="97"/>
      <c r="D1483" s="98"/>
      <c r="F1483" s="99"/>
      <c r="G1483" s="98"/>
      <c r="IE1483" s="79"/>
      <c r="IF1483" s="79"/>
      <c r="IG1483" s="79"/>
      <c r="IH1483" s="79"/>
      <c r="II1483" s="79"/>
      <c r="IJ1483" s="79"/>
      <c r="IK1483" s="79"/>
      <c r="IL1483" s="79"/>
    </row>
    <row r="1484" s="93" customFormat="1" ht="15.75" customHeight="1" spans="3:246">
      <c r="C1484" s="97"/>
      <c r="D1484" s="98"/>
      <c r="F1484" s="99"/>
      <c r="G1484" s="98"/>
      <c r="IE1484" s="79"/>
      <c r="IF1484" s="79"/>
      <c r="IG1484" s="79"/>
      <c r="IH1484" s="79"/>
      <c r="II1484" s="79"/>
      <c r="IJ1484" s="79"/>
      <c r="IK1484" s="79"/>
      <c r="IL1484" s="79"/>
    </row>
    <row r="1485" s="93" customFormat="1" ht="15.75" customHeight="1" spans="3:246">
      <c r="C1485" s="97"/>
      <c r="D1485" s="98"/>
      <c r="F1485" s="99"/>
      <c r="G1485" s="98"/>
      <c r="IE1485" s="79"/>
      <c r="IF1485" s="79"/>
      <c r="IG1485" s="79"/>
      <c r="IH1485" s="79"/>
      <c r="II1485" s="79"/>
      <c r="IJ1485" s="79"/>
      <c r="IK1485" s="79"/>
      <c r="IL1485" s="79"/>
    </row>
    <row r="1486" s="93" customFormat="1" ht="15.75" customHeight="1" spans="3:246">
      <c r="C1486" s="97"/>
      <c r="D1486" s="98"/>
      <c r="F1486" s="99"/>
      <c r="G1486" s="98"/>
      <c r="IE1486" s="79"/>
      <c r="IF1486" s="79"/>
      <c r="IG1486" s="79"/>
      <c r="IH1486" s="79"/>
      <c r="II1486" s="79"/>
      <c r="IJ1486" s="79"/>
      <c r="IK1486" s="79"/>
      <c r="IL1486" s="79"/>
    </row>
    <row r="1487" s="93" customFormat="1" ht="15.75" customHeight="1" spans="3:246">
      <c r="C1487" s="97"/>
      <c r="D1487" s="98"/>
      <c r="F1487" s="99"/>
      <c r="G1487" s="98"/>
      <c r="IE1487" s="79"/>
      <c r="IF1487" s="79"/>
      <c r="IG1487" s="79"/>
      <c r="IH1487" s="79"/>
      <c r="II1487" s="79"/>
      <c r="IJ1487" s="79"/>
      <c r="IK1487" s="79"/>
      <c r="IL1487" s="79"/>
    </row>
    <row r="1488" s="93" customFormat="1" ht="15.75" customHeight="1" spans="3:246">
      <c r="C1488" s="97"/>
      <c r="D1488" s="98"/>
      <c r="F1488" s="99"/>
      <c r="G1488" s="98"/>
      <c r="IE1488" s="79"/>
      <c r="IF1488" s="79"/>
      <c r="IG1488" s="79"/>
      <c r="IH1488" s="79"/>
      <c r="II1488" s="79"/>
      <c r="IJ1488" s="79"/>
      <c r="IK1488" s="79"/>
      <c r="IL1488" s="79"/>
    </row>
    <row r="1489" s="93" customFormat="1" ht="15.75" customHeight="1" spans="3:246">
      <c r="C1489" s="97"/>
      <c r="D1489" s="98"/>
      <c r="F1489" s="99"/>
      <c r="G1489" s="98"/>
      <c r="IE1489" s="79"/>
      <c r="IF1489" s="79"/>
      <c r="IG1489" s="79"/>
      <c r="IH1489" s="79"/>
      <c r="II1489" s="79"/>
      <c r="IJ1489" s="79"/>
      <c r="IK1489" s="79"/>
      <c r="IL1489" s="79"/>
    </row>
    <row r="1490" s="93" customFormat="1" ht="15.75" customHeight="1" spans="3:246">
      <c r="C1490" s="97"/>
      <c r="D1490" s="98"/>
      <c r="F1490" s="99"/>
      <c r="G1490" s="98"/>
      <c r="IE1490" s="79"/>
      <c r="IF1490" s="79"/>
      <c r="IG1490" s="79"/>
      <c r="IH1490" s="79"/>
      <c r="II1490" s="79"/>
      <c r="IJ1490" s="79"/>
      <c r="IK1490" s="79"/>
      <c r="IL1490" s="79"/>
    </row>
    <row r="1491" s="93" customFormat="1" ht="15.75" customHeight="1" spans="3:246">
      <c r="C1491" s="97"/>
      <c r="D1491" s="98"/>
      <c r="F1491" s="99"/>
      <c r="G1491" s="98"/>
      <c r="IE1491" s="79"/>
      <c r="IF1491" s="79"/>
      <c r="IG1491" s="79"/>
      <c r="IH1491" s="79"/>
      <c r="II1491" s="79"/>
      <c r="IJ1491" s="79"/>
      <c r="IK1491" s="79"/>
      <c r="IL1491" s="79"/>
    </row>
    <row r="1492" s="93" customFormat="1" ht="15.75" customHeight="1" spans="3:246">
      <c r="C1492" s="97"/>
      <c r="D1492" s="98"/>
      <c r="F1492" s="99"/>
      <c r="G1492" s="98"/>
      <c r="IE1492" s="79"/>
      <c r="IF1492" s="79"/>
      <c r="IG1492" s="79"/>
      <c r="IH1492" s="79"/>
      <c r="II1492" s="79"/>
      <c r="IJ1492" s="79"/>
      <c r="IK1492" s="79"/>
      <c r="IL1492" s="79"/>
    </row>
    <row r="1493" s="93" customFormat="1" ht="15.75" customHeight="1" spans="3:246">
      <c r="C1493" s="97"/>
      <c r="D1493" s="98"/>
      <c r="F1493" s="99"/>
      <c r="G1493" s="98"/>
      <c r="IE1493" s="79"/>
      <c r="IF1493" s="79"/>
      <c r="IG1493" s="79"/>
      <c r="IH1493" s="79"/>
      <c r="II1493" s="79"/>
      <c r="IJ1493" s="79"/>
      <c r="IK1493" s="79"/>
      <c r="IL1493" s="79"/>
    </row>
    <row r="1494" s="93" customFormat="1" ht="15.75" customHeight="1" spans="3:246">
      <c r="C1494" s="97"/>
      <c r="D1494" s="98"/>
      <c r="F1494" s="99"/>
      <c r="G1494" s="98"/>
      <c r="IE1494" s="79"/>
      <c r="IF1494" s="79"/>
      <c r="IG1494" s="79"/>
      <c r="IH1494" s="79"/>
      <c r="II1494" s="79"/>
      <c r="IJ1494" s="79"/>
      <c r="IK1494" s="79"/>
      <c r="IL1494" s="79"/>
    </row>
    <row r="1495" s="93" customFormat="1" ht="15.75" customHeight="1" spans="3:246">
      <c r="C1495" s="97"/>
      <c r="D1495" s="98"/>
      <c r="F1495" s="99"/>
      <c r="G1495" s="98"/>
      <c r="IE1495" s="79"/>
      <c r="IF1495" s="79"/>
      <c r="IG1495" s="79"/>
      <c r="IH1495" s="79"/>
      <c r="II1495" s="79"/>
      <c r="IJ1495" s="79"/>
      <c r="IK1495" s="79"/>
      <c r="IL1495" s="79"/>
    </row>
    <row r="1496" s="93" customFormat="1" ht="15.75" customHeight="1" spans="3:246">
      <c r="C1496" s="97"/>
      <c r="D1496" s="98"/>
      <c r="F1496" s="99"/>
      <c r="G1496" s="98"/>
      <c r="IE1496" s="79"/>
      <c r="IF1496" s="79"/>
      <c r="IG1496" s="79"/>
      <c r="IH1496" s="79"/>
      <c r="II1496" s="79"/>
      <c r="IJ1496" s="79"/>
      <c r="IK1496" s="79"/>
      <c r="IL1496" s="79"/>
    </row>
    <row r="1497" s="93" customFormat="1" ht="15.75" customHeight="1" spans="3:246">
      <c r="C1497" s="97"/>
      <c r="D1497" s="98"/>
      <c r="F1497" s="99"/>
      <c r="G1497" s="98"/>
      <c r="IE1497" s="79"/>
      <c r="IF1497" s="79"/>
      <c r="IG1497" s="79"/>
      <c r="IH1497" s="79"/>
      <c r="II1497" s="79"/>
      <c r="IJ1497" s="79"/>
      <c r="IK1497" s="79"/>
      <c r="IL1497" s="79"/>
    </row>
    <row r="1498" s="93" customFormat="1" ht="15.75" customHeight="1" spans="3:246">
      <c r="C1498" s="97"/>
      <c r="D1498" s="98"/>
      <c r="F1498" s="99"/>
      <c r="G1498" s="98"/>
      <c r="IE1498" s="79"/>
      <c r="IF1498" s="79"/>
      <c r="IG1498" s="79"/>
      <c r="IH1498" s="79"/>
      <c r="II1498" s="79"/>
      <c r="IJ1498" s="79"/>
      <c r="IK1498" s="79"/>
      <c r="IL1498" s="79"/>
    </row>
    <row r="1499" s="93" customFormat="1" ht="15.75" customHeight="1" spans="3:246">
      <c r="C1499" s="97"/>
      <c r="D1499" s="98"/>
      <c r="F1499" s="99"/>
      <c r="G1499" s="98"/>
      <c r="IE1499" s="79"/>
      <c r="IF1499" s="79"/>
      <c r="IG1499" s="79"/>
      <c r="IH1499" s="79"/>
      <c r="II1499" s="79"/>
      <c r="IJ1499" s="79"/>
      <c r="IK1499" s="79"/>
      <c r="IL1499" s="79"/>
    </row>
    <row r="1500" s="93" customFormat="1" ht="15.75" customHeight="1" spans="3:246">
      <c r="C1500" s="97"/>
      <c r="D1500" s="98"/>
      <c r="F1500" s="99"/>
      <c r="G1500" s="98"/>
      <c r="IE1500" s="79"/>
      <c r="IF1500" s="79"/>
      <c r="IG1500" s="79"/>
      <c r="IH1500" s="79"/>
      <c r="II1500" s="79"/>
      <c r="IJ1500" s="79"/>
      <c r="IK1500" s="79"/>
      <c r="IL1500" s="79"/>
    </row>
    <row r="1501" s="93" customFormat="1" ht="15.75" customHeight="1" spans="3:246">
      <c r="C1501" s="97"/>
      <c r="D1501" s="98"/>
      <c r="F1501" s="99"/>
      <c r="G1501" s="98"/>
      <c r="IE1501" s="79"/>
      <c r="IF1501" s="79"/>
      <c r="IG1501" s="79"/>
      <c r="IH1501" s="79"/>
      <c r="II1501" s="79"/>
      <c r="IJ1501" s="79"/>
      <c r="IK1501" s="79"/>
      <c r="IL1501" s="79"/>
    </row>
    <row r="1502" s="93" customFormat="1" ht="15.75" customHeight="1" spans="3:246">
      <c r="C1502" s="97"/>
      <c r="D1502" s="98"/>
      <c r="F1502" s="99"/>
      <c r="G1502" s="98"/>
      <c r="IE1502" s="79"/>
      <c r="IF1502" s="79"/>
      <c r="IG1502" s="79"/>
      <c r="IH1502" s="79"/>
      <c r="II1502" s="79"/>
      <c r="IJ1502" s="79"/>
      <c r="IK1502" s="79"/>
      <c r="IL1502" s="79"/>
    </row>
    <row r="1503" s="93" customFormat="1" ht="15.75" customHeight="1" spans="3:246">
      <c r="C1503" s="97"/>
      <c r="D1503" s="98"/>
      <c r="F1503" s="99"/>
      <c r="G1503" s="98"/>
      <c r="IE1503" s="79"/>
      <c r="IF1503" s="79"/>
      <c r="IG1503" s="79"/>
      <c r="IH1503" s="79"/>
      <c r="II1503" s="79"/>
      <c r="IJ1503" s="79"/>
      <c r="IK1503" s="79"/>
      <c r="IL1503" s="79"/>
    </row>
    <row r="1504" s="93" customFormat="1" ht="15.75" customHeight="1" spans="3:246">
      <c r="C1504" s="97"/>
      <c r="D1504" s="98"/>
      <c r="F1504" s="99"/>
      <c r="G1504" s="98"/>
      <c r="IE1504" s="79"/>
      <c r="IF1504" s="79"/>
      <c r="IG1504" s="79"/>
      <c r="IH1504" s="79"/>
      <c r="II1504" s="79"/>
      <c r="IJ1504" s="79"/>
      <c r="IK1504" s="79"/>
      <c r="IL1504" s="79"/>
    </row>
    <row r="1505" s="93" customFormat="1" ht="15.75" customHeight="1" spans="3:246">
      <c r="C1505" s="97"/>
      <c r="D1505" s="98"/>
      <c r="F1505" s="99"/>
      <c r="G1505" s="98"/>
      <c r="IE1505" s="79"/>
      <c r="IF1505" s="79"/>
      <c r="IG1505" s="79"/>
      <c r="IH1505" s="79"/>
      <c r="II1505" s="79"/>
      <c r="IJ1505" s="79"/>
      <c r="IK1505" s="79"/>
      <c r="IL1505" s="79"/>
    </row>
    <row r="1506" s="93" customFormat="1" ht="15.75" customHeight="1" spans="3:246">
      <c r="C1506" s="97"/>
      <c r="D1506" s="98"/>
      <c r="F1506" s="99"/>
      <c r="G1506" s="98"/>
      <c r="IE1506" s="79"/>
      <c r="IF1506" s="79"/>
      <c r="IG1506" s="79"/>
      <c r="IH1506" s="79"/>
      <c r="II1506" s="79"/>
      <c r="IJ1506" s="79"/>
      <c r="IK1506" s="79"/>
      <c r="IL1506" s="79"/>
    </row>
    <row r="1507" s="93" customFormat="1" ht="15.75" customHeight="1" spans="3:246">
      <c r="C1507" s="97"/>
      <c r="D1507" s="98"/>
      <c r="F1507" s="99"/>
      <c r="G1507" s="98"/>
      <c r="IE1507" s="79"/>
      <c r="IF1507" s="79"/>
      <c r="IG1507" s="79"/>
      <c r="IH1507" s="79"/>
      <c r="II1507" s="79"/>
      <c r="IJ1507" s="79"/>
      <c r="IK1507" s="79"/>
      <c r="IL1507" s="79"/>
    </row>
    <row r="1508" s="93" customFormat="1" ht="15.75" customHeight="1" spans="3:246">
      <c r="C1508" s="97"/>
      <c r="D1508" s="98"/>
      <c r="F1508" s="99"/>
      <c r="G1508" s="98"/>
      <c r="IE1508" s="79"/>
      <c r="IF1508" s="79"/>
      <c r="IG1508" s="79"/>
      <c r="IH1508" s="79"/>
      <c r="II1508" s="79"/>
      <c r="IJ1508" s="79"/>
      <c r="IK1508" s="79"/>
      <c r="IL1508" s="79"/>
    </row>
    <row r="1509" s="93" customFormat="1" ht="15.75" customHeight="1" spans="3:246">
      <c r="C1509" s="97"/>
      <c r="D1509" s="98"/>
      <c r="F1509" s="99"/>
      <c r="G1509" s="98"/>
      <c r="IE1509" s="79"/>
      <c r="IF1509" s="79"/>
      <c r="IG1509" s="79"/>
      <c r="IH1509" s="79"/>
      <c r="II1509" s="79"/>
      <c r="IJ1509" s="79"/>
      <c r="IK1509" s="79"/>
      <c r="IL1509" s="79"/>
    </row>
    <row r="1510" s="93" customFormat="1" ht="15.75" customHeight="1" spans="3:246">
      <c r="C1510" s="97"/>
      <c r="D1510" s="98"/>
      <c r="F1510" s="99"/>
      <c r="G1510" s="98"/>
      <c r="IE1510" s="79"/>
      <c r="IF1510" s="79"/>
      <c r="IG1510" s="79"/>
      <c r="IH1510" s="79"/>
      <c r="II1510" s="79"/>
      <c r="IJ1510" s="79"/>
      <c r="IK1510" s="79"/>
      <c r="IL1510" s="79"/>
    </row>
    <row r="1511" s="93" customFormat="1" ht="15.75" customHeight="1" spans="3:246">
      <c r="C1511" s="97"/>
      <c r="D1511" s="98"/>
      <c r="F1511" s="99"/>
      <c r="G1511" s="98"/>
      <c r="IE1511" s="79"/>
      <c r="IF1511" s="79"/>
      <c r="IG1511" s="79"/>
      <c r="IH1511" s="79"/>
      <c r="II1511" s="79"/>
      <c r="IJ1511" s="79"/>
      <c r="IK1511" s="79"/>
      <c r="IL1511" s="79"/>
    </row>
    <row r="1512" s="93" customFormat="1" ht="15.75" customHeight="1" spans="3:246">
      <c r="C1512" s="97"/>
      <c r="D1512" s="98"/>
      <c r="F1512" s="99"/>
      <c r="G1512" s="98"/>
      <c r="IE1512" s="79"/>
      <c r="IF1512" s="79"/>
      <c r="IG1512" s="79"/>
      <c r="IH1512" s="79"/>
      <c r="II1512" s="79"/>
      <c r="IJ1512" s="79"/>
      <c r="IK1512" s="79"/>
      <c r="IL1512" s="79"/>
    </row>
    <row r="1513" s="93" customFormat="1" ht="15.75" customHeight="1" spans="3:246">
      <c r="C1513" s="97"/>
      <c r="D1513" s="98"/>
      <c r="F1513" s="99"/>
      <c r="G1513" s="98"/>
      <c r="IE1513" s="79"/>
      <c r="IF1513" s="79"/>
      <c r="IG1513" s="79"/>
      <c r="IH1513" s="79"/>
      <c r="II1513" s="79"/>
      <c r="IJ1513" s="79"/>
      <c r="IK1513" s="79"/>
      <c r="IL1513" s="79"/>
    </row>
    <row r="1514" s="93" customFormat="1" ht="15.75" customHeight="1" spans="3:246">
      <c r="C1514" s="97"/>
      <c r="D1514" s="98"/>
      <c r="F1514" s="99"/>
      <c r="G1514" s="98"/>
      <c r="IE1514" s="79"/>
      <c r="IF1514" s="79"/>
      <c r="IG1514" s="79"/>
      <c r="IH1514" s="79"/>
      <c r="II1514" s="79"/>
      <c r="IJ1514" s="79"/>
      <c r="IK1514" s="79"/>
      <c r="IL1514" s="79"/>
    </row>
    <row r="1515" s="93" customFormat="1" ht="15.75" customHeight="1" spans="3:246">
      <c r="C1515" s="97"/>
      <c r="D1515" s="98"/>
      <c r="F1515" s="99"/>
      <c r="G1515" s="98"/>
      <c r="IE1515" s="79"/>
      <c r="IF1515" s="79"/>
      <c r="IG1515" s="79"/>
      <c r="IH1515" s="79"/>
      <c r="II1515" s="79"/>
      <c r="IJ1515" s="79"/>
      <c r="IK1515" s="79"/>
      <c r="IL1515" s="79"/>
    </row>
    <row r="1516" s="93" customFormat="1" ht="15.75" customHeight="1" spans="3:246">
      <c r="C1516" s="97"/>
      <c r="D1516" s="98"/>
      <c r="F1516" s="99"/>
      <c r="G1516" s="98"/>
      <c r="IE1516" s="79"/>
      <c r="IF1516" s="79"/>
      <c r="IG1516" s="79"/>
      <c r="IH1516" s="79"/>
      <c r="II1516" s="79"/>
      <c r="IJ1516" s="79"/>
      <c r="IK1516" s="79"/>
      <c r="IL1516" s="79"/>
    </row>
    <row r="1517" s="93" customFormat="1" ht="15.75" customHeight="1" spans="3:246">
      <c r="C1517" s="97"/>
      <c r="D1517" s="98"/>
      <c r="F1517" s="99"/>
      <c r="G1517" s="98"/>
      <c r="IE1517" s="79"/>
      <c r="IF1517" s="79"/>
      <c r="IG1517" s="79"/>
      <c r="IH1517" s="79"/>
      <c r="II1517" s="79"/>
      <c r="IJ1517" s="79"/>
      <c r="IK1517" s="79"/>
      <c r="IL1517" s="79"/>
    </row>
    <row r="1518" s="93" customFormat="1" ht="15.75" customHeight="1" spans="3:246">
      <c r="C1518" s="97"/>
      <c r="D1518" s="98"/>
      <c r="F1518" s="99"/>
      <c r="G1518" s="98"/>
      <c r="IE1518" s="79"/>
      <c r="IF1518" s="79"/>
      <c r="IG1518" s="79"/>
      <c r="IH1518" s="79"/>
      <c r="II1518" s="79"/>
      <c r="IJ1518" s="79"/>
      <c r="IK1518" s="79"/>
      <c r="IL1518" s="79"/>
    </row>
    <row r="1519" s="93" customFormat="1" ht="15.75" customHeight="1" spans="3:246">
      <c r="C1519" s="97"/>
      <c r="D1519" s="98"/>
      <c r="F1519" s="99"/>
      <c r="G1519" s="98"/>
      <c r="IE1519" s="79"/>
      <c r="IF1519" s="79"/>
      <c r="IG1519" s="79"/>
      <c r="IH1519" s="79"/>
      <c r="II1519" s="79"/>
      <c r="IJ1519" s="79"/>
      <c r="IK1519" s="79"/>
      <c r="IL1519" s="79"/>
    </row>
    <row r="1520" s="93" customFormat="1" ht="15.75" customHeight="1" spans="3:246">
      <c r="C1520" s="97"/>
      <c r="D1520" s="98"/>
      <c r="F1520" s="99"/>
      <c r="G1520" s="98"/>
      <c r="IE1520" s="79"/>
      <c r="IF1520" s="79"/>
      <c r="IG1520" s="79"/>
      <c r="IH1520" s="79"/>
      <c r="II1520" s="79"/>
      <c r="IJ1520" s="79"/>
      <c r="IK1520" s="79"/>
      <c r="IL1520" s="79"/>
    </row>
    <row r="1521" s="93" customFormat="1" ht="15.75" customHeight="1" spans="3:246">
      <c r="C1521" s="97"/>
      <c r="D1521" s="98"/>
      <c r="F1521" s="99"/>
      <c r="G1521" s="98"/>
      <c r="IE1521" s="79"/>
      <c r="IF1521" s="79"/>
      <c r="IG1521" s="79"/>
      <c r="IH1521" s="79"/>
      <c r="II1521" s="79"/>
      <c r="IJ1521" s="79"/>
      <c r="IK1521" s="79"/>
      <c r="IL1521" s="79"/>
    </row>
    <row r="1522" s="93" customFormat="1" ht="15.75" customHeight="1" spans="3:246">
      <c r="C1522" s="97"/>
      <c r="D1522" s="98"/>
      <c r="F1522" s="99"/>
      <c r="G1522" s="98"/>
      <c r="IE1522" s="79"/>
      <c r="IF1522" s="79"/>
      <c r="IG1522" s="79"/>
      <c r="IH1522" s="79"/>
      <c r="II1522" s="79"/>
      <c r="IJ1522" s="79"/>
      <c r="IK1522" s="79"/>
      <c r="IL1522" s="79"/>
    </row>
    <row r="1523" s="93" customFormat="1" ht="15.75" customHeight="1" spans="3:246">
      <c r="C1523" s="97"/>
      <c r="D1523" s="98"/>
      <c r="F1523" s="99"/>
      <c r="G1523" s="98"/>
      <c r="IE1523" s="79"/>
      <c r="IF1523" s="79"/>
      <c r="IG1523" s="79"/>
      <c r="IH1523" s="79"/>
      <c r="II1523" s="79"/>
      <c r="IJ1523" s="79"/>
      <c r="IK1523" s="79"/>
      <c r="IL1523" s="79"/>
    </row>
    <row r="1524" s="93" customFormat="1" ht="15.75" customHeight="1" spans="3:246">
      <c r="C1524" s="97"/>
      <c r="D1524" s="98"/>
      <c r="F1524" s="99"/>
      <c r="G1524" s="98"/>
      <c r="IE1524" s="79"/>
      <c r="IF1524" s="79"/>
      <c r="IG1524" s="79"/>
      <c r="IH1524" s="79"/>
      <c r="II1524" s="79"/>
      <c r="IJ1524" s="79"/>
      <c r="IK1524" s="79"/>
      <c r="IL1524" s="79"/>
    </row>
    <row r="1525" s="93" customFormat="1" ht="15.75" customHeight="1" spans="3:246">
      <c r="C1525" s="97"/>
      <c r="D1525" s="98"/>
      <c r="F1525" s="99"/>
      <c r="G1525" s="98"/>
      <c r="IE1525" s="79"/>
      <c r="IF1525" s="79"/>
      <c r="IG1525" s="79"/>
      <c r="IH1525" s="79"/>
      <c r="II1525" s="79"/>
      <c r="IJ1525" s="79"/>
      <c r="IK1525" s="79"/>
      <c r="IL1525" s="79"/>
    </row>
    <row r="1526" s="93" customFormat="1" ht="15.75" customHeight="1" spans="3:246">
      <c r="C1526" s="97"/>
      <c r="D1526" s="98"/>
      <c r="F1526" s="99"/>
      <c r="G1526" s="98"/>
      <c r="IE1526" s="79"/>
      <c r="IF1526" s="79"/>
      <c r="IG1526" s="79"/>
      <c r="IH1526" s="79"/>
      <c r="II1526" s="79"/>
      <c r="IJ1526" s="79"/>
      <c r="IK1526" s="79"/>
      <c r="IL1526" s="79"/>
    </row>
    <row r="1527" s="93" customFormat="1" ht="15.75" customHeight="1" spans="3:246">
      <c r="C1527" s="97"/>
      <c r="D1527" s="98"/>
      <c r="F1527" s="99"/>
      <c r="G1527" s="98"/>
      <c r="IE1527" s="79"/>
      <c r="IF1527" s="79"/>
      <c r="IG1527" s="79"/>
      <c r="IH1527" s="79"/>
      <c r="II1527" s="79"/>
      <c r="IJ1527" s="79"/>
      <c r="IK1527" s="79"/>
      <c r="IL1527" s="79"/>
    </row>
    <row r="1528" s="93" customFormat="1" ht="15.75" customHeight="1" spans="3:246">
      <c r="C1528" s="97"/>
      <c r="D1528" s="98"/>
      <c r="F1528" s="99"/>
      <c r="G1528" s="98"/>
      <c r="IE1528" s="79"/>
      <c r="IF1528" s="79"/>
      <c r="IG1528" s="79"/>
      <c r="IH1528" s="79"/>
      <c r="II1528" s="79"/>
      <c r="IJ1528" s="79"/>
      <c r="IK1528" s="79"/>
      <c r="IL1528" s="79"/>
    </row>
    <row r="1529" s="93" customFormat="1" ht="15.75" customHeight="1" spans="3:246">
      <c r="C1529" s="97"/>
      <c r="D1529" s="98"/>
      <c r="F1529" s="99"/>
      <c r="G1529" s="98"/>
      <c r="IE1529" s="79"/>
      <c r="IF1529" s="79"/>
      <c r="IG1529" s="79"/>
      <c r="IH1529" s="79"/>
      <c r="II1529" s="79"/>
      <c r="IJ1529" s="79"/>
      <c r="IK1529" s="79"/>
      <c r="IL1529" s="79"/>
    </row>
    <row r="1530" s="93" customFormat="1" ht="15.75" customHeight="1" spans="3:246">
      <c r="C1530" s="97"/>
      <c r="D1530" s="98"/>
      <c r="F1530" s="99"/>
      <c r="G1530" s="98"/>
      <c r="IE1530" s="79"/>
      <c r="IF1530" s="79"/>
      <c r="IG1530" s="79"/>
      <c r="IH1530" s="79"/>
      <c r="II1530" s="79"/>
      <c r="IJ1530" s="79"/>
      <c r="IK1530" s="79"/>
      <c r="IL1530" s="79"/>
    </row>
    <row r="1531" s="93" customFormat="1" ht="15.75" customHeight="1" spans="3:246">
      <c r="C1531" s="97"/>
      <c r="D1531" s="98"/>
      <c r="F1531" s="99"/>
      <c r="G1531" s="98"/>
      <c r="IE1531" s="79"/>
      <c r="IF1531" s="79"/>
      <c r="IG1531" s="79"/>
      <c r="IH1531" s="79"/>
      <c r="II1531" s="79"/>
      <c r="IJ1531" s="79"/>
      <c r="IK1531" s="79"/>
      <c r="IL1531" s="79"/>
    </row>
    <row r="1532" s="93" customFormat="1" ht="15.75" customHeight="1" spans="3:246">
      <c r="C1532" s="97"/>
      <c r="D1532" s="98"/>
      <c r="F1532" s="99"/>
      <c r="G1532" s="98"/>
      <c r="IE1532" s="79"/>
      <c r="IF1532" s="79"/>
      <c r="IG1532" s="79"/>
      <c r="IH1532" s="79"/>
      <c r="II1532" s="79"/>
      <c r="IJ1532" s="79"/>
      <c r="IK1532" s="79"/>
      <c r="IL1532" s="79"/>
    </row>
    <row r="1533" s="93" customFormat="1" ht="15.75" customHeight="1" spans="3:246">
      <c r="C1533" s="97"/>
      <c r="D1533" s="98"/>
      <c r="F1533" s="99"/>
      <c r="G1533" s="98"/>
      <c r="IE1533" s="79"/>
      <c r="IF1533" s="79"/>
      <c r="IG1533" s="79"/>
      <c r="IH1533" s="79"/>
      <c r="II1533" s="79"/>
      <c r="IJ1533" s="79"/>
      <c r="IK1533" s="79"/>
      <c r="IL1533" s="79"/>
    </row>
    <row r="1534" s="93" customFormat="1" ht="15.75" customHeight="1" spans="3:246">
      <c r="C1534" s="97"/>
      <c r="D1534" s="98"/>
      <c r="F1534" s="99"/>
      <c r="G1534" s="98"/>
      <c r="IE1534" s="79"/>
      <c r="IF1534" s="79"/>
      <c r="IG1534" s="79"/>
      <c r="IH1534" s="79"/>
      <c r="II1534" s="79"/>
      <c r="IJ1534" s="79"/>
      <c r="IK1534" s="79"/>
      <c r="IL1534" s="79"/>
    </row>
    <row r="1535" s="93" customFormat="1" ht="15.75" customHeight="1" spans="3:246">
      <c r="C1535" s="97"/>
      <c r="D1535" s="98"/>
      <c r="F1535" s="99"/>
      <c r="G1535" s="98"/>
      <c r="IE1535" s="79"/>
      <c r="IF1535" s="79"/>
      <c r="IG1535" s="79"/>
      <c r="IH1535" s="79"/>
      <c r="II1535" s="79"/>
      <c r="IJ1535" s="79"/>
      <c r="IK1535" s="79"/>
      <c r="IL1535" s="79"/>
    </row>
    <row r="1536" s="93" customFormat="1" ht="15.75" customHeight="1" spans="3:246">
      <c r="C1536" s="97"/>
      <c r="D1536" s="98"/>
      <c r="F1536" s="99"/>
      <c r="G1536" s="98"/>
      <c r="IE1536" s="79"/>
      <c r="IF1536" s="79"/>
      <c r="IG1536" s="79"/>
      <c r="IH1536" s="79"/>
      <c r="II1536" s="79"/>
      <c r="IJ1536" s="79"/>
      <c r="IK1536" s="79"/>
      <c r="IL1536" s="79"/>
    </row>
    <row r="1537" s="93" customFormat="1" ht="15.75" customHeight="1" spans="3:246">
      <c r="C1537" s="97"/>
      <c r="D1537" s="98"/>
      <c r="F1537" s="99"/>
      <c r="G1537" s="98"/>
      <c r="IE1537" s="79"/>
      <c r="IF1537" s="79"/>
      <c r="IG1537" s="79"/>
      <c r="IH1537" s="79"/>
      <c r="II1537" s="79"/>
      <c r="IJ1537" s="79"/>
      <c r="IK1537" s="79"/>
      <c r="IL1537" s="79"/>
    </row>
    <row r="1538" s="93" customFormat="1" ht="15.75" customHeight="1" spans="3:246">
      <c r="C1538" s="97"/>
      <c r="D1538" s="98"/>
      <c r="F1538" s="99"/>
      <c r="G1538" s="98"/>
      <c r="IE1538" s="79"/>
      <c r="IF1538" s="79"/>
      <c r="IG1538" s="79"/>
      <c r="IH1538" s="79"/>
      <c r="II1538" s="79"/>
      <c r="IJ1538" s="79"/>
      <c r="IK1538" s="79"/>
      <c r="IL1538" s="79"/>
    </row>
    <row r="1539" s="93" customFormat="1" ht="15.75" customHeight="1" spans="3:246">
      <c r="C1539" s="97"/>
      <c r="D1539" s="98"/>
      <c r="F1539" s="99"/>
      <c r="G1539" s="98"/>
      <c r="IE1539" s="79"/>
      <c r="IF1539" s="79"/>
      <c r="IG1539" s="79"/>
      <c r="IH1539" s="79"/>
      <c r="II1539" s="79"/>
      <c r="IJ1539" s="79"/>
      <c r="IK1539" s="79"/>
      <c r="IL1539" s="79"/>
    </row>
    <row r="1540" s="93" customFormat="1" ht="15.75" customHeight="1" spans="3:246">
      <c r="C1540" s="97"/>
      <c r="D1540" s="98"/>
      <c r="F1540" s="99"/>
      <c r="G1540" s="98"/>
      <c r="IE1540" s="79"/>
      <c r="IF1540" s="79"/>
      <c r="IG1540" s="79"/>
      <c r="IH1540" s="79"/>
      <c r="II1540" s="79"/>
      <c r="IJ1540" s="79"/>
      <c r="IK1540" s="79"/>
      <c r="IL1540" s="79"/>
    </row>
    <row r="1541" s="93" customFormat="1" ht="15.75" customHeight="1" spans="3:246">
      <c r="C1541" s="97"/>
      <c r="D1541" s="98"/>
      <c r="F1541" s="99"/>
      <c r="G1541" s="98"/>
      <c r="IE1541" s="79"/>
      <c r="IF1541" s="79"/>
      <c r="IG1541" s="79"/>
      <c r="IH1541" s="79"/>
      <c r="II1541" s="79"/>
      <c r="IJ1541" s="79"/>
      <c r="IK1541" s="79"/>
      <c r="IL1541" s="79"/>
    </row>
    <row r="1542" s="93" customFormat="1" ht="15.75" customHeight="1" spans="3:246">
      <c r="C1542" s="97"/>
      <c r="D1542" s="98"/>
      <c r="F1542" s="99"/>
      <c r="G1542" s="98"/>
      <c r="IE1542" s="79"/>
      <c r="IF1542" s="79"/>
      <c r="IG1542" s="79"/>
      <c r="IH1542" s="79"/>
      <c r="II1542" s="79"/>
      <c r="IJ1542" s="79"/>
      <c r="IK1542" s="79"/>
      <c r="IL1542" s="79"/>
    </row>
    <row r="1543" s="93" customFormat="1" ht="15.75" customHeight="1" spans="3:246">
      <c r="C1543" s="97"/>
      <c r="D1543" s="98"/>
      <c r="F1543" s="99"/>
      <c r="G1543" s="98"/>
      <c r="IE1543" s="79"/>
      <c r="IF1543" s="79"/>
      <c r="IG1543" s="79"/>
      <c r="IH1543" s="79"/>
      <c r="II1543" s="79"/>
      <c r="IJ1543" s="79"/>
      <c r="IK1543" s="79"/>
      <c r="IL1543" s="79"/>
    </row>
    <row r="1544" s="93" customFormat="1" ht="15.75" customHeight="1" spans="3:246">
      <c r="C1544" s="97"/>
      <c r="D1544" s="98"/>
      <c r="F1544" s="99"/>
      <c r="G1544" s="98"/>
      <c r="IE1544" s="79"/>
      <c r="IF1544" s="79"/>
      <c r="IG1544" s="79"/>
      <c r="IH1544" s="79"/>
      <c r="II1544" s="79"/>
      <c r="IJ1544" s="79"/>
      <c r="IK1544" s="79"/>
      <c r="IL1544" s="79"/>
    </row>
    <row r="1545" s="93" customFormat="1" ht="15.75" customHeight="1" spans="3:246">
      <c r="C1545" s="97"/>
      <c r="D1545" s="98"/>
      <c r="F1545" s="99"/>
      <c r="G1545" s="98"/>
      <c r="IE1545" s="79"/>
      <c r="IF1545" s="79"/>
      <c r="IG1545" s="79"/>
      <c r="IH1545" s="79"/>
      <c r="II1545" s="79"/>
      <c r="IJ1545" s="79"/>
      <c r="IK1545" s="79"/>
      <c r="IL1545" s="79"/>
    </row>
    <row r="1546" s="93" customFormat="1" ht="15.75" customHeight="1" spans="3:246">
      <c r="C1546" s="97"/>
      <c r="D1546" s="98"/>
      <c r="F1546" s="99"/>
      <c r="G1546" s="98"/>
      <c r="IE1546" s="79"/>
      <c r="IF1546" s="79"/>
      <c r="IG1546" s="79"/>
      <c r="IH1546" s="79"/>
      <c r="II1546" s="79"/>
      <c r="IJ1546" s="79"/>
      <c r="IK1546" s="79"/>
      <c r="IL1546" s="79"/>
    </row>
    <row r="1547" s="93" customFormat="1" ht="15.75" customHeight="1" spans="3:246">
      <c r="C1547" s="97"/>
      <c r="D1547" s="98"/>
      <c r="F1547" s="99"/>
      <c r="G1547" s="98"/>
      <c r="IE1547" s="79"/>
      <c r="IF1547" s="79"/>
      <c r="IG1547" s="79"/>
      <c r="IH1547" s="79"/>
      <c r="II1547" s="79"/>
      <c r="IJ1547" s="79"/>
      <c r="IK1547" s="79"/>
      <c r="IL1547" s="79"/>
    </row>
    <row r="1548" s="93" customFormat="1" ht="15.75" customHeight="1" spans="3:246">
      <c r="C1548" s="97"/>
      <c r="D1548" s="98"/>
      <c r="F1548" s="99"/>
      <c r="G1548" s="98"/>
      <c r="IE1548" s="79"/>
      <c r="IF1548" s="79"/>
      <c r="IG1548" s="79"/>
      <c r="IH1548" s="79"/>
      <c r="II1548" s="79"/>
      <c r="IJ1548" s="79"/>
      <c r="IK1548" s="79"/>
      <c r="IL1548" s="79"/>
    </row>
    <row r="1549" s="93" customFormat="1" ht="15.75" customHeight="1" spans="3:246">
      <c r="C1549" s="97"/>
      <c r="D1549" s="98"/>
      <c r="F1549" s="99"/>
      <c r="G1549" s="98"/>
      <c r="IE1549" s="79"/>
      <c r="IF1549" s="79"/>
      <c r="IG1549" s="79"/>
      <c r="IH1549" s="79"/>
      <c r="II1549" s="79"/>
      <c r="IJ1549" s="79"/>
      <c r="IK1549" s="79"/>
      <c r="IL1549" s="79"/>
    </row>
    <row r="1550" s="93" customFormat="1" ht="15.75" customHeight="1" spans="3:246">
      <c r="C1550" s="97"/>
      <c r="D1550" s="98"/>
      <c r="F1550" s="99"/>
      <c r="G1550" s="98"/>
      <c r="IE1550" s="79"/>
      <c r="IF1550" s="79"/>
      <c r="IG1550" s="79"/>
      <c r="IH1550" s="79"/>
      <c r="II1550" s="79"/>
      <c r="IJ1550" s="79"/>
      <c r="IK1550" s="79"/>
      <c r="IL1550" s="79"/>
    </row>
    <row r="1551" s="93" customFormat="1" ht="15.75" customHeight="1" spans="3:246">
      <c r="C1551" s="97"/>
      <c r="D1551" s="98"/>
      <c r="F1551" s="99"/>
      <c r="G1551" s="98"/>
      <c r="IE1551" s="79"/>
      <c r="IF1551" s="79"/>
      <c r="IG1551" s="79"/>
      <c r="IH1551" s="79"/>
      <c r="II1551" s="79"/>
      <c r="IJ1551" s="79"/>
      <c r="IK1551" s="79"/>
      <c r="IL1551" s="79"/>
    </row>
    <row r="1552" s="93" customFormat="1" ht="15.75" customHeight="1" spans="3:246">
      <c r="C1552" s="97"/>
      <c r="D1552" s="98"/>
      <c r="F1552" s="99"/>
      <c r="G1552" s="98"/>
      <c r="IE1552" s="79"/>
      <c r="IF1552" s="79"/>
      <c r="IG1552" s="79"/>
      <c r="IH1552" s="79"/>
      <c r="II1552" s="79"/>
      <c r="IJ1552" s="79"/>
      <c r="IK1552" s="79"/>
      <c r="IL1552" s="79"/>
    </row>
    <row r="1553" s="93" customFormat="1" ht="15.75" customHeight="1" spans="3:246">
      <c r="C1553" s="97"/>
      <c r="D1553" s="98"/>
      <c r="F1553" s="99"/>
      <c r="G1553" s="98"/>
      <c r="IE1553" s="79"/>
      <c r="IF1553" s="79"/>
      <c r="IG1553" s="79"/>
      <c r="IH1553" s="79"/>
      <c r="II1553" s="79"/>
      <c r="IJ1553" s="79"/>
      <c r="IK1553" s="79"/>
      <c r="IL1553" s="79"/>
    </row>
    <row r="1554" s="93" customFormat="1" ht="15.75" customHeight="1" spans="3:246">
      <c r="C1554" s="97"/>
      <c r="D1554" s="98"/>
      <c r="F1554" s="99"/>
      <c r="G1554" s="98"/>
      <c r="IE1554" s="79"/>
      <c r="IF1554" s="79"/>
      <c r="IG1554" s="79"/>
      <c r="IH1554" s="79"/>
      <c r="II1554" s="79"/>
      <c r="IJ1554" s="79"/>
      <c r="IK1554" s="79"/>
      <c r="IL1554" s="79"/>
    </row>
    <row r="1555" s="93" customFormat="1" ht="15.75" customHeight="1" spans="3:246">
      <c r="C1555" s="97"/>
      <c r="D1555" s="98"/>
      <c r="F1555" s="99"/>
      <c r="G1555" s="98"/>
      <c r="IE1555" s="79"/>
      <c r="IF1555" s="79"/>
      <c r="IG1555" s="79"/>
      <c r="IH1555" s="79"/>
      <c r="II1555" s="79"/>
      <c r="IJ1555" s="79"/>
      <c r="IK1555" s="79"/>
      <c r="IL1555" s="79"/>
    </row>
    <row r="1556" s="93" customFormat="1" ht="15.75" customHeight="1" spans="3:246">
      <c r="C1556" s="97"/>
      <c r="D1556" s="98"/>
      <c r="F1556" s="99"/>
      <c r="G1556" s="98"/>
      <c r="IE1556" s="79"/>
      <c r="IF1556" s="79"/>
      <c r="IG1556" s="79"/>
      <c r="IH1556" s="79"/>
      <c r="II1556" s="79"/>
      <c r="IJ1556" s="79"/>
      <c r="IK1556" s="79"/>
      <c r="IL1556" s="79"/>
    </row>
    <row r="1557" s="93" customFormat="1" ht="15.75" customHeight="1" spans="3:246">
      <c r="C1557" s="97"/>
      <c r="D1557" s="98"/>
      <c r="F1557" s="99"/>
      <c r="G1557" s="98"/>
      <c r="IE1557" s="79"/>
      <c r="IF1557" s="79"/>
      <c r="IG1557" s="79"/>
      <c r="IH1557" s="79"/>
      <c r="II1557" s="79"/>
      <c r="IJ1557" s="79"/>
      <c r="IK1557" s="79"/>
      <c r="IL1557" s="79"/>
    </row>
    <row r="1558" s="93" customFormat="1" ht="15.75" customHeight="1" spans="3:246">
      <c r="C1558" s="97"/>
      <c r="D1558" s="98"/>
      <c r="F1558" s="99"/>
      <c r="G1558" s="98"/>
      <c r="IE1558" s="79"/>
      <c r="IF1558" s="79"/>
      <c r="IG1558" s="79"/>
      <c r="IH1558" s="79"/>
      <c r="II1558" s="79"/>
      <c r="IJ1558" s="79"/>
      <c r="IK1558" s="79"/>
      <c r="IL1558" s="79"/>
    </row>
    <row r="1559" s="93" customFormat="1" ht="15.75" customHeight="1" spans="3:246">
      <c r="C1559" s="97"/>
      <c r="D1559" s="98"/>
      <c r="F1559" s="99"/>
      <c r="G1559" s="98"/>
      <c r="IE1559" s="79"/>
      <c r="IF1559" s="79"/>
      <c r="IG1559" s="79"/>
      <c r="IH1559" s="79"/>
      <c r="II1559" s="79"/>
      <c r="IJ1559" s="79"/>
      <c r="IK1559" s="79"/>
      <c r="IL1559" s="79"/>
    </row>
    <row r="1560" s="93" customFormat="1" ht="15.75" customHeight="1" spans="3:246">
      <c r="C1560" s="97"/>
      <c r="D1560" s="98"/>
      <c r="F1560" s="99"/>
      <c r="G1560" s="98"/>
      <c r="IE1560" s="79"/>
      <c r="IF1560" s="79"/>
      <c r="IG1560" s="79"/>
      <c r="IH1560" s="79"/>
      <c r="II1560" s="79"/>
      <c r="IJ1560" s="79"/>
      <c r="IK1560" s="79"/>
      <c r="IL1560" s="79"/>
    </row>
    <row r="1561" s="93" customFormat="1" ht="15.75" customHeight="1" spans="3:246">
      <c r="C1561" s="97"/>
      <c r="D1561" s="98"/>
      <c r="F1561" s="99"/>
      <c r="G1561" s="98"/>
      <c r="IE1561" s="79"/>
      <c r="IF1561" s="79"/>
      <c r="IG1561" s="79"/>
      <c r="IH1561" s="79"/>
      <c r="II1561" s="79"/>
      <c r="IJ1561" s="79"/>
      <c r="IK1561" s="79"/>
      <c r="IL1561" s="79"/>
    </row>
    <row r="1562" s="93" customFormat="1" ht="15.75" customHeight="1" spans="3:246">
      <c r="C1562" s="97"/>
      <c r="D1562" s="98"/>
      <c r="F1562" s="99"/>
      <c r="G1562" s="98"/>
      <c r="IE1562" s="79"/>
      <c r="IF1562" s="79"/>
      <c r="IG1562" s="79"/>
      <c r="IH1562" s="79"/>
      <c r="II1562" s="79"/>
      <c r="IJ1562" s="79"/>
      <c r="IK1562" s="79"/>
      <c r="IL1562" s="79"/>
    </row>
    <row r="1563" s="93" customFormat="1" ht="15.75" customHeight="1" spans="3:246">
      <c r="C1563" s="97"/>
      <c r="D1563" s="98"/>
      <c r="F1563" s="99"/>
      <c r="G1563" s="98"/>
      <c r="IE1563" s="79"/>
      <c r="IF1563" s="79"/>
      <c r="IG1563" s="79"/>
      <c r="IH1563" s="79"/>
      <c r="II1563" s="79"/>
      <c r="IJ1563" s="79"/>
      <c r="IK1563" s="79"/>
      <c r="IL1563" s="79"/>
    </row>
    <row r="1564" s="93" customFormat="1" ht="15.75" customHeight="1" spans="3:246">
      <c r="C1564" s="97"/>
      <c r="D1564" s="98"/>
      <c r="F1564" s="99"/>
      <c r="G1564" s="98"/>
      <c r="IE1564" s="79"/>
      <c r="IF1564" s="79"/>
      <c r="IG1564" s="79"/>
      <c r="IH1564" s="79"/>
      <c r="II1564" s="79"/>
      <c r="IJ1564" s="79"/>
      <c r="IK1564" s="79"/>
      <c r="IL1564" s="79"/>
    </row>
    <row r="1565" s="93" customFormat="1" ht="15.75" customHeight="1" spans="3:246">
      <c r="C1565" s="97"/>
      <c r="D1565" s="98"/>
      <c r="F1565" s="99"/>
      <c r="G1565" s="98"/>
      <c r="IE1565" s="79"/>
      <c r="IF1565" s="79"/>
      <c r="IG1565" s="79"/>
      <c r="IH1565" s="79"/>
      <c r="II1565" s="79"/>
      <c r="IJ1565" s="79"/>
      <c r="IK1565" s="79"/>
      <c r="IL1565" s="79"/>
    </row>
    <row r="1566" s="93" customFormat="1" ht="15.75" customHeight="1" spans="3:246">
      <c r="C1566" s="97"/>
      <c r="D1566" s="98"/>
      <c r="F1566" s="99"/>
      <c r="G1566" s="98"/>
      <c r="IE1566" s="79"/>
      <c r="IF1566" s="79"/>
      <c r="IG1566" s="79"/>
      <c r="IH1566" s="79"/>
      <c r="II1566" s="79"/>
      <c r="IJ1566" s="79"/>
      <c r="IK1566" s="79"/>
      <c r="IL1566" s="79"/>
    </row>
    <row r="1567" s="93" customFormat="1" ht="15.75" customHeight="1" spans="3:246">
      <c r="C1567" s="97"/>
      <c r="D1567" s="98"/>
      <c r="F1567" s="99"/>
      <c r="G1567" s="98"/>
      <c r="IE1567" s="79"/>
      <c r="IF1567" s="79"/>
      <c r="IG1567" s="79"/>
      <c r="IH1567" s="79"/>
      <c r="II1567" s="79"/>
      <c r="IJ1567" s="79"/>
      <c r="IK1567" s="79"/>
      <c r="IL1567" s="79"/>
    </row>
    <row r="1568" s="93" customFormat="1" ht="15.75" customHeight="1" spans="3:246">
      <c r="C1568" s="97"/>
      <c r="D1568" s="98"/>
      <c r="F1568" s="99"/>
      <c r="G1568" s="98"/>
      <c r="IE1568" s="79"/>
      <c r="IF1568" s="79"/>
      <c r="IG1568" s="79"/>
      <c r="IH1568" s="79"/>
      <c r="II1568" s="79"/>
      <c r="IJ1568" s="79"/>
      <c r="IK1568" s="79"/>
      <c r="IL1568" s="79"/>
    </row>
    <row r="1569" s="93" customFormat="1" ht="15.75" customHeight="1" spans="3:246">
      <c r="C1569" s="97"/>
      <c r="D1569" s="98"/>
      <c r="F1569" s="99"/>
      <c r="G1569" s="98"/>
      <c r="IE1569" s="79"/>
      <c r="IF1569" s="79"/>
      <c r="IG1569" s="79"/>
      <c r="IH1569" s="79"/>
      <c r="II1569" s="79"/>
      <c r="IJ1569" s="79"/>
      <c r="IK1569" s="79"/>
      <c r="IL1569" s="79"/>
    </row>
    <row r="1570" s="93" customFormat="1" ht="15.75" customHeight="1" spans="3:246">
      <c r="C1570" s="97"/>
      <c r="D1570" s="98"/>
      <c r="F1570" s="99"/>
      <c r="G1570" s="98"/>
      <c r="IE1570" s="79"/>
      <c r="IF1570" s="79"/>
      <c r="IG1570" s="79"/>
      <c r="IH1570" s="79"/>
      <c r="II1570" s="79"/>
      <c r="IJ1570" s="79"/>
      <c r="IK1570" s="79"/>
      <c r="IL1570" s="79"/>
    </row>
    <row r="1571" s="93" customFormat="1" ht="15.75" customHeight="1" spans="3:246">
      <c r="C1571" s="97"/>
      <c r="D1571" s="98"/>
      <c r="F1571" s="99"/>
      <c r="G1571" s="98"/>
      <c r="IE1571" s="79"/>
      <c r="IF1571" s="79"/>
      <c r="IG1571" s="79"/>
      <c r="IH1571" s="79"/>
      <c r="II1571" s="79"/>
      <c r="IJ1571" s="79"/>
      <c r="IK1571" s="79"/>
      <c r="IL1571" s="79"/>
    </row>
    <row r="1572" s="93" customFormat="1" ht="15.75" customHeight="1" spans="3:246">
      <c r="C1572" s="97"/>
      <c r="D1572" s="98"/>
      <c r="F1572" s="99"/>
      <c r="G1572" s="98"/>
      <c r="IE1572" s="79"/>
      <c r="IF1572" s="79"/>
      <c r="IG1572" s="79"/>
      <c r="IH1572" s="79"/>
      <c r="II1572" s="79"/>
      <c r="IJ1572" s="79"/>
      <c r="IK1572" s="79"/>
      <c r="IL1572" s="79"/>
    </row>
    <row r="1573" s="93" customFormat="1" ht="15.75" customHeight="1" spans="3:246">
      <c r="C1573" s="97"/>
      <c r="D1573" s="98"/>
      <c r="F1573" s="99"/>
      <c r="G1573" s="98"/>
      <c r="IE1573" s="79"/>
      <c r="IF1573" s="79"/>
      <c r="IG1573" s="79"/>
      <c r="IH1573" s="79"/>
      <c r="II1573" s="79"/>
      <c r="IJ1573" s="79"/>
      <c r="IK1573" s="79"/>
      <c r="IL1573" s="79"/>
    </row>
    <row r="1574" s="93" customFormat="1" ht="15.75" customHeight="1" spans="3:246">
      <c r="C1574" s="97"/>
      <c r="D1574" s="98"/>
      <c r="F1574" s="99"/>
      <c r="G1574" s="98"/>
      <c r="IE1574" s="79"/>
      <c r="IF1574" s="79"/>
      <c r="IG1574" s="79"/>
      <c r="IH1574" s="79"/>
      <c r="II1574" s="79"/>
      <c r="IJ1574" s="79"/>
      <c r="IK1574" s="79"/>
      <c r="IL1574" s="79"/>
    </row>
    <row r="1575" s="93" customFormat="1" ht="15.75" customHeight="1" spans="3:246">
      <c r="C1575" s="97"/>
      <c r="D1575" s="98"/>
      <c r="F1575" s="99"/>
      <c r="G1575" s="98"/>
      <c r="IE1575" s="79"/>
      <c r="IF1575" s="79"/>
      <c r="IG1575" s="79"/>
      <c r="IH1575" s="79"/>
      <c r="II1575" s="79"/>
      <c r="IJ1575" s="79"/>
      <c r="IK1575" s="79"/>
      <c r="IL1575" s="79"/>
    </row>
    <row r="1576" s="93" customFormat="1" ht="15.75" customHeight="1" spans="3:246">
      <c r="C1576" s="97"/>
      <c r="D1576" s="98"/>
      <c r="F1576" s="99"/>
      <c r="G1576" s="98"/>
      <c r="IE1576" s="79"/>
      <c r="IF1576" s="79"/>
      <c r="IG1576" s="79"/>
      <c r="IH1576" s="79"/>
      <c r="II1576" s="79"/>
      <c r="IJ1576" s="79"/>
      <c r="IK1576" s="79"/>
      <c r="IL1576" s="79"/>
    </row>
    <row r="1577" s="93" customFormat="1" ht="15.75" customHeight="1" spans="3:246">
      <c r="C1577" s="97"/>
      <c r="D1577" s="98"/>
      <c r="F1577" s="99"/>
      <c r="G1577" s="98"/>
      <c r="IE1577" s="79"/>
      <c r="IF1577" s="79"/>
      <c r="IG1577" s="79"/>
      <c r="IH1577" s="79"/>
      <c r="II1577" s="79"/>
      <c r="IJ1577" s="79"/>
      <c r="IK1577" s="79"/>
      <c r="IL1577" s="79"/>
    </row>
    <row r="1578" s="93" customFormat="1" ht="15.75" customHeight="1" spans="3:246">
      <c r="C1578" s="97"/>
      <c r="D1578" s="98"/>
      <c r="F1578" s="99"/>
      <c r="G1578" s="98"/>
      <c r="IE1578" s="79"/>
      <c r="IF1578" s="79"/>
      <c r="IG1578" s="79"/>
      <c r="IH1578" s="79"/>
      <c r="II1578" s="79"/>
      <c r="IJ1578" s="79"/>
      <c r="IK1578" s="79"/>
      <c r="IL1578" s="79"/>
    </row>
    <row r="1579" s="93" customFormat="1" ht="15.75" customHeight="1" spans="3:246">
      <c r="C1579" s="97"/>
      <c r="D1579" s="98"/>
      <c r="F1579" s="99"/>
      <c r="G1579" s="98"/>
      <c r="IE1579" s="79"/>
      <c r="IF1579" s="79"/>
      <c r="IG1579" s="79"/>
      <c r="IH1579" s="79"/>
      <c r="II1579" s="79"/>
      <c r="IJ1579" s="79"/>
      <c r="IK1579" s="79"/>
      <c r="IL1579" s="79"/>
    </row>
    <row r="1580" s="93" customFormat="1" ht="15.75" customHeight="1" spans="3:246">
      <c r="C1580" s="97"/>
      <c r="D1580" s="98"/>
      <c r="F1580" s="99"/>
      <c r="G1580" s="98"/>
      <c r="IE1580" s="79"/>
      <c r="IF1580" s="79"/>
      <c r="IG1580" s="79"/>
      <c r="IH1580" s="79"/>
      <c r="II1580" s="79"/>
      <c r="IJ1580" s="79"/>
      <c r="IK1580" s="79"/>
      <c r="IL1580" s="79"/>
    </row>
    <row r="1581" s="93" customFormat="1" ht="15.75" customHeight="1" spans="3:246">
      <c r="C1581" s="97"/>
      <c r="D1581" s="98"/>
      <c r="F1581" s="99"/>
      <c r="G1581" s="98"/>
      <c r="IE1581" s="79"/>
      <c r="IF1581" s="79"/>
      <c r="IG1581" s="79"/>
      <c r="IH1581" s="79"/>
      <c r="II1581" s="79"/>
      <c r="IJ1581" s="79"/>
      <c r="IK1581" s="79"/>
      <c r="IL1581" s="79"/>
    </row>
    <row r="1582" s="93" customFormat="1" ht="15.75" customHeight="1" spans="3:246">
      <c r="C1582" s="97"/>
      <c r="D1582" s="98"/>
      <c r="F1582" s="99"/>
      <c r="G1582" s="98"/>
      <c r="IE1582" s="79"/>
      <c r="IF1582" s="79"/>
      <c r="IG1582" s="79"/>
      <c r="IH1582" s="79"/>
      <c r="II1582" s="79"/>
      <c r="IJ1582" s="79"/>
      <c r="IK1582" s="79"/>
      <c r="IL1582" s="79"/>
    </row>
    <row r="1583" s="93" customFormat="1" ht="15.75" customHeight="1" spans="3:246">
      <c r="C1583" s="97"/>
      <c r="D1583" s="98"/>
      <c r="F1583" s="99"/>
      <c r="G1583" s="98"/>
      <c r="IE1583" s="79"/>
      <c r="IF1583" s="79"/>
      <c r="IG1583" s="79"/>
      <c r="IH1583" s="79"/>
      <c r="II1583" s="79"/>
      <c r="IJ1583" s="79"/>
      <c r="IK1583" s="79"/>
      <c r="IL1583" s="79"/>
    </row>
    <row r="1584" s="93" customFormat="1" ht="15.75" customHeight="1" spans="3:246">
      <c r="C1584" s="97"/>
      <c r="D1584" s="98"/>
      <c r="F1584" s="99"/>
      <c r="G1584" s="98"/>
      <c r="IE1584" s="79"/>
      <c r="IF1584" s="79"/>
      <c r="IG1584" s="79"/>
      <c r="IH1584" s="79"/>
      <c r="II1584" s="79"/>
      <c r="IJ1584" s="79"/>
      <c r="IK1584" s="79"/>
      <c r="IL1584" s="79"/>
    </row>
    <row r="1585" s="93" customFormat="1" ht="15.75" customHeight="1" spans="3:246">
      <c r="C1585" s="97"/>
      <c r="D1585" s="98"/>
      <c r="F1585" s="99"/>
      <c r="G1585" s="98"/>
      <c r="IE1585" s="79"/>
      <c r="IF1585" s="79"/>
      <c r="IG1585" s="79"/>
      <c r="IH1585" s="79"/>
      <c r="II1585" s="79"/>
      <c r="IJ1585" s="79"/>
      <c r="IK1585" s="79"/>
      <c r="IL1585" s="79"/>
    </row>
    <row r="1586" s="93" customFormat="1" ht="15.75" customHeight="1" spans="3:246">
      <c r="C1586" s="97"/>
      <c r="D1586" s="98"/>
      <c r="F1586" s="99"/>
      <c r="G1586" s="98"/>
      <c r="IE1586" s="79"/>
      <c r="IF1586" s="79"/>
      <c r="IG1586" s="79"/>
      <c r="IH1586" s="79"/>
      <c r="II1586" s="79"/>
      <c r="IJ1586" s="79"/>
      <c r="IK1586" s="79"/>
      <c r="IL1586" s="79"/>
    </row>
    <row r="1587" s="93" customFormat="1" ht="15.75" customHeight="1" spans="3:246">
      <c r="C1587" s="97"/>
      <c r="D1587" s="98"/>
      <c r="F1587" s="99"/>
      <c r="G1587" s="98"/>
      <c r="IE1587" s="79"/>
      <c r="IF1587" s="79"/>
      <c r="IG1587" s="79"/>
      <c r="IH1587" s="79"/>
      <c r="II1587" s="79"/>
      <c r="IJ1587" s="79"/>
      <c r="IK1587" s="79"/>
      <c r="IL1587" s="79"/>
    </row>
    <row r="1588" s="93" customFormat="1" ht="15.75" customHeight="1" spans="3:246">
      <c r="C1588" s="97"/>
      <c r="D1588" s="98"/>
      <c r="F1588" s="99"/>
      <c r="G1588" s="98"/>
      <c r="IE1588" s="79"/>
      <c r="IF1588" s="79"/>
      <c r="IG1588" s="79"/>
      <c r="IH1588" s="79"/>
      <c r="II1588" s="79"/>
      <c r="IJ1588" s="79"/>
      <c r="IK1588" s="79"/>
      <c r="IL1588" s="79"/>
    </row>
    <row r="1589" s="93" customFormat="1" ht="15.75" customHeight="1" spans="3:246">
      <c r="C1589" s="97"/>
      <c r="D1589" s="98"/>
      <c r="F1589" s="99"/>
      <c r="G1589" s="98"/>
      <c r="IE1589" s="79"/>
      <c r="IF1589" s="79"/>
      <c r="IG1589" s="79"/>
      <c r="IH1589" s="79"/>
      <c r="II1589" s="79"/>
      <c r="IJ1589" s="79"/>
      <c r="IK1589" s="79"/>
      <c r="IL1589" s="79"/>
    </row>
    <row r="1590" s="93" customFormat="1" ht="15.75" customHeight="1" spans="3:246">
      <c r="C1590" s="97"/>
      <c r="D1590" s="98"/>
      <c r="F1590" s="99"/>
      <c r="G1590" s="98"/>
      <c r="IE1590" s="79"/>
      <c r="IF1590" s="79"/>
      <c r="IG1590" s="79"/>
      <c r="IH1590" s="79"/>
      <c r="II1590" s="79"/>
      <c r="IJ1590" s="79"/>
      <c r="IK1590" s="79"/>
      <c r="IL1590" s="79"/>
    </row>
    <row r="1591" s="93" customFormat="1" ht="15.75" customHeight="1" spans="3:246">
      <c r="C1591" s="97"/>
      <c r="D1591" s="98"/>
      <c r="F1591" s="99"/>
      <c r="G1591" s="98"/>
      <c r="IE1591" s="79"/>
      <c r="IF1591" s="79"/>
      <c r="IG1591" s="79"/>
      <c r="IH1591" s="79"/>
      <c r="II1591" s="79"/>
      <c r="IJ1591" s="79"/>
      <c r="IK1591" s="79"/>
      <c r="IL1591" s="79"/>
    </row>
    <row r="1592" s="93" customFormat="1" ht="15.75" customHeight="1" spans="3:246">
      <c r="C1592" s="97"/>
      <c r="D1592" s="98"/>
      <c r="F1592" s="99"/>
      <c r="G1592" s="98"/>
      <c r="IE1592" s="79"/>
      <c r="IF1592" s="79"/>
      <c r="IG1592" s="79"/>
      <c r="IH1592" s="79"/>
      <c r="II1592" s="79"/>
      <c r="IJ1592" s="79"/>
      <c r="IK1592" s="79"/>
      <c r="IL1592" s="79"/>
    </row>
    <row r="1593" s="93" customFormat="1" ht="15.75" customHeight="1" spans="3:246">
      <c r="C1593" s="97"/>
      <c r="D1593" s="98"/>
      <c r="F1593" s="99"/>
      <c r="G1593" s="98"/>
      <c r="IE1593" s="79"/>
      <c r="IF1593" s="79"/>
      <c r="IG1593" s="79"/>
      <c r="IH1593" s="79"/>
      <c r="II1593" s="79"/>
      <c r="IJ1593" s="79"/>
      <c r="IK1593" s="79"/>
      <c r="IL1593" s="79"/>
    </row>
    <row r="1594" s="93" customFormat="1" ht="15.75" customHeight="1" spans="3:246">
      <c r="C1594" s="97"/>
      <c r="D1594" s="98"/>
      <c r="F1594" s="99"/>
      <c r="G1594" s="98"/>
      <c r="IE1594" s="79"/>
      <c r="IF1594" s="79"/>
      <c r="IG1594" s="79"/>
      <c r="IH1594" s="79"/>
      <c r="II1594" s="79"/>
      <c r="IJ1594" s="79"/>
      <c r="IK1594" s="79"/>
      <c r="IL1594" s="79"/>
    </row>
    <row r="1595" s="93" customFormat="1" ht="15.75" customHeight="1" spans="3:246">
      <c r="C1595" s="97"/>
      <c r="D1595" s="98"/>
      <c r="F1595" s="99"/>
      <c r="G1595" s="98"/>
      <c r="IE1595" s="79"/>
      <c r="IF1595" s="79"/>
      <c r="IG1595" s="79"/>
      <c r="IH1595" s="79"/>
      <c r="II1595" s="79"/>
      <c r="IJ1595" s="79"/>
      <c r="IK1595" s="79"/>
      <c r="IL1595" s="79"/>
    </row>
    <row r="1596" s="93" customFormat="1" ht="15.75" customHeight="1" spans="3:246">
      <c r="C1596" s="97"/>
      <c r="D1596" s="98"/>
      <c r="F1596" s="99"/>
      <c r="G1596" s="98"/>
      <c r="IE1596" s="79"/>
      <c r="IF1596" s="79"/>
      <c r="IG1596" s="79"/>
      <c r="IH1596" s="79"/>
      <c r="II1596" s="79"/>
      <c r="IJ1596" s="79"/>
      <c r="IK1596" s="79"/>
      <c r="IL1596" s="79"/>
    </row>
    <row r="1597" s="93" customFormat="1" ht="15.75" customHeight="1" spans="3:246">
      <c r="C1597" s="97"/>
      <c r="D1597" s="98"/>
      <c r="F1597" s="99"/>
      <c r="G1597" s="98"/>
      <c r="IE1597" s="79"/>
      <c r="IF1597" s="79"/>
      <c r="IG1597" s="79"/>
      <c r="IH1597" s="79"/>
      <c r="II1597" s="79"/>
      <c r="IJ1597" s="79"/>
      <c r="IK1597" s="79"/>
      <c r="IL1597" s="79"/>
    </row>
    <row r="1598" s="93" customFormat="1" ht="15.75" customHeight="1" spans="3:246">
      <c r="C1598" s="97"/>
      <c r="D1598" s="98"/>
      <c r="F1598" s="99"/>
      <c r="G1598" s="98"/>
      <c r="IE1598" s="79"/>
      <c r="IF1598" s="79"/>
      <c r="IG1598" s="79"/>
      <c r="IH1598" s="79"/>
      <c r="II1598" s="79"/>
      <c r="IJ1598" s="79"/>
      <c r="IK1598" s="79"/>
      <c r="IL1598" s="79"/>
    </row>
    <row r="1599" s="93" customFormat="1" ht="15.75" customHeight="1" spans="3:246">
      <c r="C1599" s="97"/>
      <c r="D1599" s="98"/>
      <c r="F1599" s="99"/>
      <c r="G1599" s="98"/>
      <c r="IE1599" s="79"/>
      <c r="IF1599" s="79"/>
      <c r="IG1599" s="79"/>
      <c r="IH1599" s="79"/>
      <c r="II1599" s="79"/>
      <c r="IJ1599" s="79"/>
      <c r="IK1599" s="79"/>
      <c r="IL1599" s="79"/>
    </row>
    <row r="1600" s="93" customFormat="1" ht="15.75" customHeight="1" spans="3:246">
      <c r="C1600" s="97"/>
      <c r="D1600" s="98"/>
      <c r="F1600" s="99"/>
      <c r="G1600" s="98"/>
      <c r="IE1600" s="79"/>
      <c r="IF1600" s="79"/>
      <c r="IG1600" s="79"/>
      <c r="IH1600" s="79"/>
      <c r="II1600" s="79"/>
      <c r="IJ1600" s="79"/>
      <c r="IK1600" s="79"/>
      <c r="IL1600" s="79"/>
    </row>
    <row r="1601" s="93" customFormat="1" ht="15.75" customHeight="1" spans="3:246">
      <c r="C1601" s="97"/>
      <c r="D1601" s="98"/>
      <c r="F1601" s="99"/>
      <c r="G1601" s="98"/>
      <c r="IE1601" s="79"/>
      <c r="IF1601" s="79"/>
      <c r="IG1601" s="79"/>
      <c r="IH1601" s="79"/>
      <c r="II1601" s="79"/>
      <c r="IJ1601" s="79"/>
      <c r="IK1601" s="79"/>
      <c r="IL1601" s="79"/>
    </row>
    <row r="1602" s="93" customFormat="1" ht="15.75" customHeight="1" spans="3:246">
      <c r="C1602" s="97"/>
      <c r="D1602" s="98"/>
      <c r="F1602" s="99"/>
      <c r="G1602" s="98"/>
      <c r="IE1602" s="79"/>
      <c r="IF1602" s="79"/>
      <c r="IG1602" s="79"/>
      <c r="IH1602" s="79"/>
      <c r="II1602" s="79"/>
      <c r="IJ1602" s="79"/>
      <c r="IK1602" s="79"/>
      <c r="IL1602" s="79"/>
    </row>
    <row r="1603" s="93" customFormat="1" ht="15.75" customHeight="1" spans="3:246">
      <c r="C1603" s="97"/>
      <c r="D1603" s="98"/>
      <c r="F1603" s="99"/>
      <c r="G1603" s="98"/>
      <c r="IE1603" s="79"/>
      <c r="IF1603" s="79"/>
      <c r="IG1603" s="79"/>
      <c r="IH1603" s="79"/>
      <c r="II1603" s="79"/>
      <c r="IJ1603" s="79"/>
      <c r="IK1603" s="79"/>
      <c r="IL1603" s="79"/>
    </row>
    <row r="1604" s="93" customFormat="1" ht="15.75" customHeight="1" spans="3:246">
      <c r="C1604" s="97"/>
      <c r="D1604" s="98"/>
      <c r="F1604" s="99"/>
      <c r="G1604" s="98"/>
      <c r="IE1604" s="79"/>
      <c r="IF1604" s="79"/>
      <c r="IG1604" s="79"/>
      <c r="IH1604" s="79"/>
      <c r="II1604" s="79"/>
      <c r="IJ1604" s="79"/>
      <c r="IK1604" s="79"/>
      <c r="IL1604" s="79"/>
    </row>
    <row r="1605" s="93" customFormat="1" ht="15.75" customHeight="1" spans="3:246">
      <c r="C1605" s="97"/>
      <c r="D1605" s="98"/>
      <c r="F1605" s="99"/>
      <c r="G1605" s="98"/>
      <c r="IE1605" s="79"/>
      <c r="IF1605" s="79"/>
      <c r="IG1605" s="79"/>
      <c r="IH1605" s="79"/>
      <c r="II1605" s="79"/>
      <c r="IJ1605" s="79"/>
      <c r="IK1605" s="79"/>
      <c r="IL1605" s="79"/>
    </row>
    <row r="1606" s="93" customFormat="1" ht="15.75" customHeight="1" spans="3:246">
      <c r="C1606" s="97"/>
      <c r="D1606" s="98"/>
      <c r="F1606" s="99"/>
      <c r="G1606" s="98"/>
      <c r="IE1606" s="79"/>
      <c r="IF1606" s="79"/>
      <c r="IG1606" s="79"/>
      <c r="IH1606" s="79"/>
      <c r="II1606" s="79"/>
      <c r="IJ1606" s="79"/>
      <c r="IK1606" s="79"/>
      <c r="IL1606" s="79"/>
    </row>
    <row r="1607" s="93" customFormat="1" ht="15.75" customHeight="1" spans="3:246">
      <c r="C1607" s="97"/>
      <c r="D1607" s="98"/>
      <c r="F1607" s="99"/>
      <c r="G1607" s="98"/>
      <c r="IE1607" s="79"/>
      <c r="IF1607" s="79"/>
      <c r="IG1607" s="79"/>
      <c r="IH1607" s="79"/>
      <c r="II1607" s="79"/>
      <c r="IJ1607" s="79"/>
      <c r="IK1607" s="79"/>
      <c r="IL1607" s="79"/>
    </row>
    <row r="1608" s="93" customFormat="1" ht="15.75" customHeight="1" spans="3:246">
      <c r="C1608" s="97"/>
      <c r="D1608" s="98"/>
      <c r="F1608" s="99"/>
      <c r="G1608" s="98"/>
      <c r="IE1608" s="79"/>
      <c r="IF1608" s="79"/>
      <c r="IG1608" s="79"/>
      <c r="IH1608" s="79"/>
      <c r="II1608" s="79"/>
      <c r="IJ1608" s="79"/>
      <c r="IK1608" s="79"/>
      <c r="IL1608" s="79"/>
    </row>
    <row r="1609" s="93" customFormat="1" ht="15.75" customHeight="1" spans="3:246">
      <c r="C1609" s="97"/>
      <c r="D1609" s="98"/>
      <c r="F1609" s="99"/>
      <c r="G1609" s="98"/>
      <c r="IE1609" s="79"/>
      <c r="IF1609" s="79"/>
      <c r="IG1609" s="79"/>
      <c r="IH1609" s="79"/>
      <c r="II1609" s="79"/>
      <c r="IJ1609" s="79"/>
      <c r="IK1609" s="79"/>
      <c r="IL1609" s="79"/>
    </row>
    <row r="1610" s="93" customFormat="1" ht="15.75" customHeight="1" spans="3:246">
      <c r="C1610" s="97"/>
      <c r="D1610" s="98"/>
      <c r="F1610" s="99"/>
      <c r="G1610" s="98"/>
      <c r="IE1610" s="79"/>
      <c r="IF1610" s="79"/>
      <c r="IG1610" s="79"/>
      <c r="IH1610" s="79"/>
      <c r="II1610" s="79"/>
      <c r="IJ1610" s="79"/>
      <c r="IK1610" s="79"/>
      <c r="IL1610" s="79"/>
    </row>
    <row r="1611" s="93" customFormat="1" ht="15.75" customHeight="1" spans="3:246">
      <c r="C1611" s="97"/>
      <c r="D1611" s="98"/>
      <c r="F1611" s="99"/>
      <c r="G1611" s="98"/>
      <c r="IE1611" s="79"/>
      <c r="IF1611" s="79"/>
      <c r="IG1611" s="79"/>
      <c r="IH1611" s="79"/>
      <c r="II1611" s="79"/>
      <c r="IJ1611" s="79"/>
      <c r="IK1611" s="79"/>
      <c r="IL1611" s="79"/>
    </row>
    <row r="1612" s="93" customFormat="1" ht="15.75" customHeight="1" spans="3:246">
      <c r="C1612" s="97"/>
      <c r="D1612" s="98"/>
      <c r="F1612" s="99"/>
      <c r="G1612" s="98"/>
      <c r="IE1612" s="79"/>
      <c r="IF1612" s="79"/>
      <c r="IG1612" s="79"/>
      <c r="IH1612" s="79"/>
      <c r="II1612" s="79"/>
      <c r="IJ1612" s="79"/>
      <c r="IK1612" s="79"/>
      <c r="IL1612" s="79"/>
    </row>
    <row r="1613" s="93" customFormat="1" ht="15.75" customHeight="1" spans="3:246">
      <c r="C1613" s="97"/>
      <c r="D1613" s="98"/>
      <c r="F1613" s="99"/>
      <c r="G1613" s="98"/>
      <c r="IE1613" s="79"/>
      <c r="IF1613" s="79"/>
      <c r="IG1613" s="79"/>
      <c r="IH1613" s="79"/>
      <c r="II1613" s="79"/>
      <c r="IJ1613" s="79"/>
      <c r="IK1613" s="79"/>
      <c r="IL1613" s="79"/>
    </row>
    <row r="1614" s="93" customFormat="1" ht="15.75" customHeight="1" spans="3:246">
      <c r="C1614" s="97"/>
      <c r="D1614" s="98"/>
      <c r="F1614" s="99"/>
      <c r="G1614" s="98"/>
      <c r="IE1614" s="79"/>
      <c r="IF1614" s="79"/>
      <c r="IG1614" s="79"/>
      <c r="IH1614" s="79"/>
      <c r="II1614" s="79"/>
      <c r="IJ1614" s="79"/>
      <c r="IK1614" s="79"/>
      <c r="IL1614" s="79"/>
    </row>
    <row r="1615" s="93" customFormat="1" ht="15.75" customHeight="1" spans="3:246">
      <c r="C1615" s="97"/>
      <c r="D1615" s="98"/>
      <c r="F1615" s="99"/>
      <c r="G1615" s="98"/>
      <c r="IE1615" s="79"/>
      <c r="IF1615" s="79"/>
      <c r="IG1615" s="79"/>
      <c r="IH1615" s="79"/>
      <c r="II1615" s="79"/>
      <c r="IJ1615" s="79"/>
      <c r="IK1615" s="79"/>
      <c r="IL1615" s="79"/>
    </row>
    <row r="1616" s="93" customFormat="1" ht="15.75" customHeight="1" spans="3:246">
      <c r="C1616" s="97"/>
      <c r="D1616" s="98"/>
      <c r="F1616" s="99"/>
      <c r="G1616" s="98"/>
      <c r="IE1616" s="79"/>
      <c r="IF1616" s="79"/>
      <c r="IG1616" s="79"/>
      <c r="IH1616" s="79"/>
      <c r="II1616" s="79"/>
      <c r="IJ1616" s="79"/>
      <c r="IK1616" s="79"/>
      <c r="IL1616" s="79"/>
    </row>
    <row r="1617" s="93" customFormat="1" ht="15.75" customHeight="1" spans="3:246">
      <c r="C1617" s="97"/>
      <c r="D1617" s="98"/>
      <c r="F1617" s="99"/>
      <c r="G1617" s="98"/>
      <c r="IE1617" s="79"/>
      <c r="IF1617" s="79"/>
      <c r="IG1617" s="79"/>
      <c r="IH1617" s="79"/>
      <c r="II1617" s="79"/>
      <c r="IJ1617" s="79"/>
      <c r="IK1617" s="79"/>
      <c r="IL1617" s="79"/>
    </row>
    <row r="1618" s="93" customFormat="1" ht="15.75" customHeight="1" spans="3:246">
      <c r="C1618" s="97"/>
      <c r="D1618" s="98"/>
      <c r="F1618" s="99"/>
      <c r="G1618" s="98"/>
      <c r="IE1618" s="79"/>
      <c r="IF1618" s="79"/>
      <c r="IG1618" s="79"/>
      <c r="IH1618" s="79"/>
      <c r="II1618" s="79"/>
      <c r="IJ1618" s="79"/>
      <c r="IK1618" s="79"/>
      <c r="IL1618" s="79"/>
    </row>
    <row r="1619" s="93" customFormat="1" ht="15.75" customHeight="1" spans="3:246">
      <c r="C1619" s="97"/>
      <c r="D1619" s="98"/>
      <c r="F1619" s="99"/>
      <c r="G1619" s="98"/>
      <c r="IE1619" s="79"/>
      <c r="IF1619" s="79"/>
      <c r="IG1619" s="79"/>
      <c r="IH1619" s="79"/>
      <c r="II1619" s="79"/>
      <c r="IJ1619" s="79"/>
      <c r="IK1619" s="79"/>
      <c r="IL1619" s="79"/>
    </row>
    <row r="1620" s="93" customFormat="1" ht="15.75" customHeight="1" spans="3:246">
      <c r="C1620" s="97"/>
      <c r="D1620" s="98"/>
      <c r="F1620" s="99"/>
      <c r="G1620" s="98"/>
      <c r="IE1620" s="79"/>
      <c r="IF1620" s="79"/>
      <c r="IG1620" s="79"/>
      <c r="IH1620" s="79"/>
      <c r="II1620" s="79"/>
      <c r="IJ1620" s="79"/>
      <c r="IK1620" s="79"/>
      <c r="IL1620" s="79"/>
    </row>
    <row r="1621" s="93" customFormat="1" ht="15.75" customHeight="1" spans="3:246">
      <c r="C1621" s="97"/>
      <c r="D1621" s="98"/>
      <c r="F1621" s="99"/>
      <c r="G1621" s="98"/>
      <c r="IE1621" s="79"/>
      <c r="IF1621" s="79"/>
      <c r="IG1621" s="79"/>
      <c r="IH1621" s="79"/>
      <c r="II1621" s="79"/>
      <c r="IJ1621" s="79"/>
      <c r="IK1621" s="79"/>
      <c r="IL1621" s="79"/>
    </row>
    <row r="1622" s="93" customFormat="1" ht="15.75" customHeight="1" spans="3:246">
      <c r="C1622" s="97"/>
      <c r="D1622" s="98"/>
      <c r="F1622" s="99"/>
      <c r="G1622" s="98"/>
      <c r="IE1622" s="79"/>
      <c r="IF1622" s="79"/>
      <c r="IG1622" s="79"/>
      <c r="IH1622" s="79"/>
      <c r="II1622" s="79"/>
      <c r="IJ1622" s="79"/>
      <c r="IK1622" s="79"/>
      <c r="IL1622" s="79"/>
    </row>
    <row r="1623" s="93" customFormat="1" ht="15.75" customHeight="1" spans="3:246">
      <c r="C1623" s="97"/>
      <c r="D1623" s="98"/>
      <c r="F1623" s="99"/>
      <c r="G1623" s="98"/>
      <c r="IE1623" s="79"/>
      <c r="IF1623" s="79"/>
      <c r="IG1623" s="79"/>
      <c r="IH1623" s="79"/>
      <c r="II1623" s="79"/>
      <c r="IJ1623" s="79"/>
      <c r="IK1623" s="79"/>
      <c r="IL1623" s="79"/>
    </row>
    <row r="1624" s="93" customFormat="1" ht="15.75" customHeight="1" spans="3:246">
      <c r="C1624" s="97"/>
      <c r="D1624" s="98"/>
      <c r="F1624" s="99"/>
      <c r="G1624" s="98"/>
      <c r="IE1624" s="79"/>
      <c r="IF1624" s="79"/>
      <c r="IG1624" s="79"/>
      <c r="IH1624" s="79"/>
      <c r="II1624" s="79"/>
      <c r="IJ1624" s="79"/>
      <c r="IK1624" s="79"/>
      <c r="IL1624" s="79"/>
    </row>
    <row r="1625" s="93" customFormat="1" ht="15.75" customHeight="1" spans="3:246">
      <c r="C1625" s="97"/>
      <c r="D1625" s="98"/>
      <c r="F1625" s="99"/>
      <c r="G1625" s="98"/>
      <c r="IE1625" s="79"/>
      <c r="IF1625" s="79"/>
      <c r="IG1625" s="79"/>
      <c r="IH1625" s="79"/>
      <c r="II1625" s="79"/>
      <c r="IJ1625" s="79"/>
      <c r="IK1625" s="79"/>
      <c r="IL1625" s="79"/>
    </row>
    <row r="1626" s="93" customFormat="1" ht="15.75" customHeight="1" spans="3:246">
      <c r="C1626" s="97"/>
      <c r="D1626" s="98"/>
      <c r="F1626" s="99"/>
      <c r="G1626" s="98"/>
      <c r="IE1626" s="79"/>
      <c r="IF1626" s="79"/>
      <c r="IG1626" s="79"/>
      <c r="IH1626" s="79"/>
      <c r="II1626" s="79"/>
      <c r="IJ1626" s="79"/>
      <c r="IK1626" s="79"/>
      <c r="IL1626" s="79"/>
    </row>
    <row r="1627" s="93" customFormat="1" ht="15.75" customHeight="1" spans="3:246">
      <c r="C1627" s="97"/>
      <c r="D1627" s="98"/>
      <c r="F1627" s="99"/>
      <c r="G1627" s="98"/>
      <c r="IE1627" s="79"/>
      <c r="IF1627" s="79"/>
      <c r="IG1627" s="79"/>
      <c r="IH1627" s="79"/>
      <c r="II1627" s="79"/>
      <c r="IJ1627" s="79"/>
      <c r="IK1627" s="79"/>
      <c r="IL1627" s="79"/>
    </row>
    <row r="1628" s="93" customFormat="1" ht="15.75" customHeight="1" spans="3:246">
      <c r="C1628" s="97"/>
      <c r="D1628" s="98"/>
      <c r="F1628" s="99"/>
      <c r="G1628" s="98"/>
      <c r="IE1628" s="79"/>
      <c r="IF1628" s="79"/>
      <c r="IG1628" s="79"/>
      <c r="IH1628" s="79"/>
      <c r="II1628" s="79"/>
      <c r="IJ1628" s="79"/>
      <c r="IK1628" s="79"/>
      <c r="IL1628" s="79"/>
    </row>
    <row r="1629" s="93" customFormat="1" ht="15.75" customHeight="1" spans="3:246">
      <c r="C1629" s="97"/>
      <c r="D1629" s="98"/>
      <c r="F1629" s="99"/>
      <c r="G1629" s="98"/>
      <c r="IE1629" s="79"/>
      <c r="IF1629" s="79"/>
      <c r="IG1629" s="79"/>
      <c r="IH1629" s="79"/>
      <c r="II1629" s="79"/>
      <c r="IJ1629" s="79"/>
      <c r="IK1629" s="79"/>
      <c r="IL1629" s="79"/>
    </row>
    <row r="1630" s="93" customFormat="1" ht="15.75" customHeight="1" spans="3:246">
      <c r="C1630" s="97"/>
      <c r="D1630" s="98"/>
      <c r="F1630" s="99"/>
      <c r="G1630" s="98"/>
      <c r="IE1630" s="79"/>
      <c r="IF1630" s="79"/>
      <c r="IG1630" s="79"/>
      <c r="IH1630" s="79"/>
      <c r="II1630" s="79"/>
      <c r="IJ1630" s="79"/>
      <c r="IK1630" s="79"/>
      <c r="IL1630" s="79"/>
    </row>
    <row r="1631" s="93" customFormat="1" ht="15.75" customHeight="1" spans="3:246">
      <c r="C1631" s="97"/>
      <c r="D1631" s="98"/>
      <c r="F1631" s="99"/>
      <c r="G1631" s="98"/>
      <c r="IE1631" s="79"/>
      <c r="IF1631" s="79"/>
      <c r="IG1631" s="79"/>
      <c r="IH1631" s="79"/>
      <c r="II1631" s="79"/>
      <c r="IJ1631" s="79"/>
      <c r="IK1631" s="79"/>
      <c r="IL1631" s="79"/>
    </row>
    <row r="1632" s="93" customFormat="1" ht="15.75" customHeight="1" spans="3:246">
      <c r="C1632" s="97"/>
      <c r="D1632" s="98"/>
      <c r="F1632" s="99"/>
      <c r="G1632" s="98"/>
      <c r="IE1632" s="79"/>
      <c r="IF1632" s="79"/>
      <c r="IG1632" s="79"/>
      <c r="IH1632" s="79"/>
      <c r="II1632" s="79"/>
      <c r="IJ1632" s="79"/>
      <c r="IK1632" s="79"/>
      <c r="IL1632" s="79"/>
    </row>
    <row r="1633" s="93" customFormat="1" ht="15.75" customHeight="1" spans="3:246">
      <c r="C1633" s="97"/>
      <c r="D1633" s="98"/>
      <c r="F1633" s="99"/>
      <c r="G1633" s="98"/>
      <c r="IE1633" s="79"/>
      <c r="IF1633" s="79"/>
      <c r="IG1633" s="79"/>
      <c r="IH1633" s="79"/>
      <c r="II1633" s="79"/>
      <c r="IJ1633" s="79"/>
      <c r="IK1633" s="79"/>
      <c r="IL1633" s="79"/>
    </row>
    <row r="1634" s="93" customFormat="1" ht="15.75" customHeight="1" spans="3:246">
      <c r="C1634" s="97"/>
      <c r="D1634" s="98"/>
      <c r="F1634" s="99"/>
      <c r="G1634" s="98"/>
      <c r="IE1634" s="79"/>
      <c r="IF1634" s="79"/>
      <c r="IG1634" s="79"/>
      <c r="IH1634" s="79"/>
      <c r="II1634" s="79"/>
      <c r="IJ1634" s="79"/>
      <c r="IK1634" s="79"/>
      <c r="IL1634" s="79"/>
    </row>
    <row r="1635" s="93" customFormat="1" ht="15.75" customHeight="1" spans="3:246">
      <c r="C1635" s="97"/>
      <c r="D1635" s="98"/>
      <c r="F1635" s="99"/>
      <c r="G1635" s="98"/>
      <c r="IE1635" s="79"/>
      <c r="IF1635" s="79"/>
      <c r="IG1635" s="79"/>
      <c r="IH1635" s="79"/>
      <c r="II1635" s="79"/>
      <c r="IJ1635" s="79"/>
      <c r="IK1635" s="79"/>
      <c r="IL1635" s="79"/>
    </row>
    <row r="1636" s="93" customFormat="1" ht="15.75" customHeight="1" spans="3:246">
      <c r="C1636" s="97"/>
      <c r="D1636" s="98"/>
      <c r="F1636" s="99"/>
      <c r="G1636" s="98"/>
      <c r="IE1636" s="79"/>
      <c r="IF1636" s="79"/>
      <c r="IG1636" s="79"/>
      <c r="IH1636" s="79"/>
      <c r="II1636" s="79"/>
      <c r="IJ1636" s="79"/>
      <c r="IK1636" s="79"/>
      <c r="IL1636" s="79"/>
    </row>
    <row r="1637" s="93" customFormat="1" ht="15.75" customHeight="1" spans="3:246">
      <c r="C1637" s="97"/>
      <c r="D1637" s="98"/>
      <c r="F1637" s="99"/>
      <c r="G1637" s="98"/>
      <c r="IE1637" s="79"/>
      <c r="IF1637" s="79"/>
      <c r="IG1637" s="79"/>
      <c r="IH1637" s="79"/>
      <c r="II1637" s="79"/>
      <c r="IJ1637" s="79"/>
      <c r="IK1637" s="79"/>
      <c r="IL1637" s="79"/>
    </row>
    <row r="1638" s="93" customFormat="1" ht="15.75" customHeight="1" spans="3:246">
      <c r="C1638" s="97"/>
      <c r="D1638" s="98"/>
      <c r="F1638" s="99"/>
      <c r="G1638" s="98"/>
      <c r="IE1638" s="79"/>
      <c r="IF1638" s="79"/>
      <c r="IG1638" s="79"/>
      <c r="IH1638" s="79"/>
      <c r="II1638" s="79"/>
      <c r="IJ1638" s="79"/>
      <c r="IK1638" s="79"/>
      <c r="IL1638" s="79"/>
    </row>
    <row r="1639" s="93" customFormat="1" ht="15.75" customHeight="1" spans="3:246">
      <c r="C1639" s="97"/>
      <c r="D1639" s="98"/>
      <c r="F1639" s="99"/>
      <c r="G1639" s="98"/>
      <c r="IE1639" s="79"/>
      <c r="IF1639" s="79"/>
      <c r="IG1639" s="79"/>
      <c r="IH1639" s="79"/>
      <c r="II1639" s="79"/>
      <c r="IJ1639" s="79"/>
      <c r="IK1639" s="79"/>
      <c r="IL1639" s="79"/>
    </row>
    <row r="1640" s="93" customFormat="1" ht="15.75" customHeight="1" spans="3:246">
      <c r="C1640" s="97"/>
      <c r="D1640" s="98"/>
      <c r="F1640" s="99"/>
      <c r="G1640" s="98"/>
      <c r="IE1640" s="79"/>
      <c r="IF1640" s="79"/>
      <c r="IG1640" s="79"/>
      <c r="IH1640" s="79"/>
      <c r="II1640" s="79"/>
      <c r="IJ1640" s="79"/>
      <c r="IK1640" s="79"/>
      <c r="IL1640" s="79"/>
    </row>
    <row r="1641" s="93" customFormat="1" ht="15.75" customHeight="1" spans="3:246">
      <c r="C1641" s="97"/>
      <c r="D1641" s="98"/>
      <c r="F1641" s="99"/>
      <c r="G1641" s="98"/>
      <c r="IE1641" s="79"/>
      <c r="IF1641" s="79"/>
      <c r="IG1641" s="79"/>
      <c r="IH1641" s="79"/>
      <c r="II1641" s="79"/>
      <c r="IJ1641" s="79"/>
      <c r="IK1641" s="79"/>
      <c r="IL1641" s="79"/>
    </row>
    <row r="1642" s="93" customFormat="1" ht="15.75" customHeight="1" spans="3:246">
      <c r="C1642" s="97"/>
      <c r="D1642" s="98"/>
      <c r="F1642" s="99"/>
      <c r="G1642" s="98"/>
      <c r="IE1642" s="79"/>
      <c r="IF1642" s="79"/>
      <c r="IG1642" s="79"/>
      <c r="IH1642" s="79"/>
      <c r="II1642" s="79"/>
      <c r="IJ1642" s="79"/>
      <c r="IK1642" s="79"/>
      <c r="IL1642" s="79"/>
    </row>
    <row r="1643" s="93" customFormat="1" ht="15.75" customHeight="1" spans="3:246">
      <c r="C1643" s="97"/>
      <c r="D1643" s="98"/>
      <c r="F1643" s="99"/>
      <c r="G1643" s="98"/>
      <c r="IE1643" s="79"/>
      <c r="IF1643" s="79"/>
      <c r="IG1643" s="79"/>
      <c r="IH1643" s="79"/>
      <c r="II1643" s="79"/>
      <c r="IJ1643" s="79"/>
      <c r="IK1643" s="79"/>
      <c r="IL1643" s="79"/>
    </row>
    <row r="1644" s="93" customFormat="1" ht="15.75" customHeight="1" spans="3:246">
      <c r="C1644" s="97"/>
      <c r="D1644" s="98"/>
      <c r="F1644" s="99"/>
      <c r="G1644" s="98"/>
      <c r="IE1644" s="79"/>
      <c r="IF1644" s="79"/>
      <c r="IG1644" s="79"/>
      <c r="IH1644" s="79"/>
      <c r="II1644" s="79"/>
      <c r="IJ1644" s="79"/>
      <c r="IK1644" s="79"/>
      <c r="IL1644" s="79"/>
    </row>
    <row r="1645" s="93" customFormat="1" ht="15.75" customHeight="1" spans="3:246">
      <c r="C1645" s="97"/>
      <c r="D1645" s="98"/>
      <c r="F1645" s="99"/>
      <c r="G1645" s="98"/>
      <c r="IE1645" s="79"/>
      <c r="IF1645" s="79"/>
      <c r="IG1645" s="79"/>
      <c r="IH1645" s="79"/>
      <c r="II1645" s="79"/>
      <c r="IJ1645" s="79"/>
      <c r="IK1645" s="79"/>
      <c r="IL1645" s="79"/>
    </row>
    <row r="1646" s="93" customFormat="1" ht="15.75" customHeight="1" spans="3:246">
      <c r="C1646" s="97"/>
      <c r="D1646" s="98"/>
      <c r="F1646" s="99"/>
      <c r="G1646" s="98"/>
      <c r="IE1646" s="79"/>
      <c r="IF1646" s="79"/>
      <c r="IG1646" s="79"/>
      <c r="IH1646" s="79"/>
      <c r="II1646" s="79"/>
      <c r="IJ1646" s="79"/>
      <c r="IK1646" s="79"/>
      <c r="IL1646" s="79"/>
    </row>
    <row r="1647" s="93" customFormat="1" ht="15.75" customHeight="1" spans="3:246">
      <c r="C1647" s="97"/>
      <c r="D1647" s="98"/>
      <c r="F1647" s="99"/>
      <c r="G1647" s="98"/>
      <c r="IE1647" s="79"/>
      <c r="IF1647" s="79"/>
      <c r="IG1647" s="79"/>
      <c r="IH1647" s="79"/>
      <c r="II1647" s="79"/>
      <c r="IJ1647" s="79"/>
      <c r="IK1647" s="79"/>
      <c r="IL1647" s="79"/>
    </row>
    <row r="1648" s="93" customFormat="1" ht="15.75" customHeight="1" spans="3:246">
      <c r="C1648" s="97"/>
      <c r="D1648" s="98"/>
      <c r="F1648" s="99"/>
      <c r="G1648" s="98"/>
      <c r="IE1648" s="79"/>
      <c r="IF1648" s="79"/>
      <c r="IG1648" s="79"/>
      <c r="IH1648" s="79"/>
      <c r="II1648" s="79"/>
      <c r="IJ1648" s="79"/>
      <c r="IK1648" s="79"/>
      <c r="IL1648" s="79"/>
    </row>
    <row r="1649" s="93" customFormat="1" ht="15.75" customHeight="1" spans="3:246">
      <c r="C1649" s="97"/>
      <c r="D1649" s="98"/>
      <c r="F1649" s="99"/>
      <c r="G1649" s="98"/>
      <c r="IE1649" s="79"/>
      <c r="IF1649" s="79"/>
      <c r="IG1649" s="79"/>
      <c r="IH1649" s="79"/>
      <c r="II1649" s="79"/>
      <c r="IJ1649" s="79"/>
      <c r="IK1649" s="79"/>
      <c r="IL1649" s="79"/>
    </row>
    <row r="1650" s="93" customFormat="1" ht="15.75" customHeight="1" spans="3:246">
      <c r="C1650" s="97"/>
      <c r="D1650" s="98"/>
      <c r="F1650" s="99"/>
      <c r="G1650" s="98"/>
      <c r="IE1650" s="79"/>
      <c r="IF1650" s="79"/>
      <c r="IG1650" s="79"/>
      <c r="IH1650" s="79"/>
      <c r="II1650" s="79"/>
      <c r="IJ1650" s="79"/>
      <c r="IK1650" s="79"/>
      <c r="IL1650" s="79"/>
    </row>
    <row r="1651" s="93" customFormat="1" ht="15.75" customHeight="1" spans="3:246">
      <c r="C1651" s="97"/>
      <c r="D1651" s="98"/>
      <c r="F1651" s="99"/>
      <c r="G1651" s="98"/>
      <c r="IE1651" s="79"/>
      <c r="IF1651" s="79"/>
      <c r="IG1651" s="79"/>
      <c r="IH1651" s="79"/>
      <c r="II1651" s="79"/>
      <c r="IJ1651" s="79"/>
      <c r="IK1651" s="79"/>
      <c r="IL1651" s="79"/>
    </row>
    <row r="1652" s="93" customFormat="1" ht="15.75" customHeight="1" spans="3:246">
      <c r="C1652" s="97"/>
      <c r="D1652" s="98"/>
      <c r="F1652" s="99"/>
      <c r="G1652" s="98"/>
      <c r="IE1652" s="79"/>
      <c r="IF1652" s="79"/>
      <c r="IG1652" s="79"/>
      <c r="IH1652" s="79"/>
      <c r="II1652" s="79"/>
      <c r="IJ1652" s="79"/>
      <c r="IK1652" s="79"/>
      <c r="IL1652" s="79"/>
    </row>
    <row r="1653" s="93" customFormat="1" ht="15.75" customHeight="1" spans="3:246">
      <c r="C1653" s="97"/>
      <c r="D1653" s="98"/>
      <c r="F1653" s="99"/>
      <c r="G1653" s="98"/>
      <c r="IE1653" s="79"/>
      <c r="IF1653" s="79"/>
      <c r="IG1653" s="79"/>
      <c r="IH1653" s="79"/>
      <c r="II1653" s="79"/>
      <c r="IJ1653" s="79"/>
      <c r="IK1653" s="79"/>
      <c r="IL1653" s="79"/>
    </row>
    <row r="1654" s="93" customFormat="1" ht="15.75" customHeight="1" spans="3:246">
      <c r="C1654" s="97"/>
      <c r="D1654" s="98"/>
      <c r="F1654" s="99"/>
      <c r="G1654" s="98"/>
      <c r="IE1654" s="79"/>
      <c r="IF1654" s="79"/>
      <c r="IG1654" s="79"/>
      <c r="IH1654" s="79"/>
      <c r="II1654" s="79"/>
      <c r="IJ1654" s="79"/>
      <c r="IK1654" s="79"/>
      <c r="IL1654" s="79"/>
    </row>
    <row r="1655" s="93" customFormat="1" ht="15.75" customHeight="1" spans="3:246">
      <c r="C1655" s="97"/>
      <c r="D1655" s="98"/>
      <c r="F1655" s="99"/>
      <c r="G1655" s="98"/>
      <c r="IE1655" s="79"/>
      <c r="IF1655" s="79"/>
      <c r="IG1655" s="79"/>
      <c r="IH1655" s="79"/>
      <c r="II1655" s="79"/>
      <c r="IJ1655" s="79"/>
      <c r="IK1655" s="79"/>
      <c r="IL1655" s="79"/>
    </row>
    <row r="1656" s="93" customFormat="1" ht="15.75" customHeight="1" spans="3:246">
      <c r="C1656" s="97"/>
      <c r="D1656" s="98"/>
      <c r="F1656" s="99"/>
      <c r="G1656" s="98"/>
      <c r="IE1656" s="79"/>
      <c r="IF1656" s="79"/>
      <c r="IG1656" s="79"/>
      <c r="IH1656" s="79"/>
      <c r="II1656" s="79"/>
      <c r="IJ1656" s="79"/>
      <c r="IK1656" s="79"/>
      <c r="IL1656" s="79"/>
    </row>
    <row r="1657" s="93" customFormat="1" ht="15.75" customHeight="1" spans="3:246">
      <c r="C1657" s="97"/>
      <c r="D1657" s="98"/>
      <c r="F1657" s="99"/>
      <c r="G1657" s="98"/>
      <c r="IE1657" s="79"/>
      <c r="IF1657" s="79"/>
      <c r="IG1657" s="79"/>
      <c r="IH1657" s="79"/>
      <c r="II1657" s="79"/>
      <c r="IJ1657" s="79"/>
      <c r="IK1657" s="79"/>
      <c r="IL1657" s="79"/>
    </row>
    <row r="1658" s="93" customFormat="1" ht="15.75" customHeight="1" spans="3:246">
      <c r="C1658" s="97"/>
      <c r="D1658" s="98"/>
      <c r="F1658" s="99"/>
      <c r="G1658" s="98"/>
      <c r="IE1658" s="79"/>
      <c r="IF1658" s="79"/>
      <c r="IG1658" s="79"/>
      <c r="IH1658" s="79"/>
      <c r="II1658" s="79"/>
      <c r="IJ1658" s="79"/>
      <c r="IK1658" s="79"/>
      <c r="IL1658" s="79"/>
    </row>
    <row r="1659" s="93" customFormat="1" ht="15.75" customHeight="1" spans="3:246">
      <c r="C1659" s="97"/>
      <c r="D1659" s="98"/>
      <c r="F1659" s="99"/>
      <c r="G1659" s="98"/>
      <c r="IE1659" s="79"/>
      <c r="IF1659" s="79"/>
      <c r="IG1659" s="79"/>
      <c r="IH1659" s="79"/>
      <c r="II1659" s="79"/>
      <c r="IJ1659" s="79"/>
      <c r="IK1659" s="79"/>
      <c r="IL1659" s="79"/>
    </row>
    <row r="1660" s="93" customFormat="1" ht="15.75" customHeight="1" spans="3:246">
      <c r="C1660" s="97"/>
      <c r="D1660" s="98"/>
      <c r="F1660" s="99"/>
      <c r="G1660" s="98"/>
      <c r="IE1660" s="79"/>
      <c r="IF1660" s="79"/>
      <c r="IG1660" s="79"/>
      <c r="IH1660" s="79"/>
      <c r="II1660" s="79"/>
      <c r="IJ1660" s="79"/>
      <c r="IK1660" s="79"/>
      <c r="IL1660" s="79"/>
    </row>
    <row r="1661" s="93" customFormat="1" ht="15.75" customHeight="1" spans="3:246">
      <c r="C1661" s="97"/>
      <c r="D1661" s="98"/>
      <c r="F1661" s="99"/>
      <c r="G1661" s="98"/>
      <c r="IE1661" s="79"/>
      <c r="IF1661" s="79"/>
      <c r="IG1661" s="79"/>
      <c r="IH1661" s="79"/>
      <c r="II1661" s="79"/>
      <c r="IJ1661" s="79"/>
      <c r="IK1661" s="79"/>
      <c r="IL1661" s="79"/>
    </row>
    <row r="1662" s="93" customFormat="1" ht="15.75" customHeight="1" spans="3:246">
      <c r="C1662" s="97"/>
      <c r="D1662" s="98"/>
      <c r="F1662" s="99"/>
      <c r="G1662" s="98"/>
      <c r="IE1662" s="79"/>
      <c r="IF1662" s="79"/>
      <c r="IG1662" s="79"/>
      <c r="IH1662" s="79"/>
      <c r="II1662" s="79"/>
      <c r="IJ1662" s="79"/>
      <c r="IK1662" s="79"/>
      <c r="IL1662" s="79"/>
    </row>
    <row r="1663" s="93" customFormat="1" ht="15.75" customHeight="1" spans="3:246">
      <c r="C1663" s="97"/>
      <c r="D1663" s="98"/>
      <c r="F1663" s="99"/>
      <c r="G1663" s="98"/>
      <c r="IE1663" s="79"/>
      <c r="IF1663" s="79"/>
      <c r="IG1663" s="79"/>
      <c r="IH1663" s="79"/>
      <c r="II1663" s="79"/>
      <c r="IJ1663" s="79"/>
      <c r="IK1663" s="79"/>
      <c r="IL1663" s="79"/>
    </row>
    <row r="1664" s="93" customFormat="1" ht="15.75" customHeight="1" spans="3:246">
      <c r="C1664" s="97"/>
      <c r="D1664" s="98"/>
      <c r="F1664" s="99"/>
      <c r="G1664" s="98"/>
      <c r="IE1664" s="79"/>
      <c r="IF1664" s="79"/>
      <c r="IG1664" s="79"/>
      <c r="IH1664" s="79"/>
      <c r="II1664" s="79"/>
      <c r="IJ1664" s="79"/>
      <c r="IK1664" s="79"/>
      <c r="IL1664" s="79"/>
    </row>
    <row r="1665" s="93" customFormat="1" ht="15.75" customHeight="1" spans="3:246">
      <c r="C1665" s="97"/>
      <c r="D1665" s="98"/>
      <c r="F1665" s="99"/>
      <c r="G1665" s="98"/>
      <c r="IE1665" s="79"/>
      <c r="IF1665" s="79"/>
      <c r="IG1665" s="79"/>
      <c r="IH1665" s="79"/>
      <c r="II1665" s="79"/>
      <c r="IJ1665" s="79"/>
      <c r="IK1665" s="79"/>
      <c r="IL1665" s="79"/>
    </row>
    <row r="1666" s="93" customFormat="1" ht="15.75" customHeight="1" spans="3:246">
      <c r="C1666" s="97"/>
      <c r="D1666" s="98"/>
      <c r="F1666" s="99"/>
      <c r="G1666" s="98"/>
      <c r="IE1666" s="79"/>
      <c r="IF1666" s="79"/>
      <c r="IG1666" s="79"/>
      <c r="IH1666" s="79"/>
      <c r="II1666" s="79"/>
      <c r="IJ1666" s="79"/>
      <c r="IK1666" s="79"/>
      <c r="IL1666" s="79"/>
    </row>
    <row r="1667" s="93" customFormat="1" ht="15.75" customHeight="1" spans="3:246">
      <c r="C1667" s="97"/>
      <c r="D1667" s="98"/>
      <c r="F1667" s="99"/>
      <c r="G1667" s="98"/>
      <c r="IE1667" s="79"/>
      <c r="IF1667" s="79"/>
      <c r="IG1667" s="79"/>
      <c r="IH1667" s="79"/>
      <c r="II1667" s="79"/>
      <c r="IJ1667" s="79"/>
      <c r="IK1667" s="79"/>
      <c r="IL1667" s="79"/>
    </row>
    <row r="1668" s="93" customFormat="1" ht="15.75" customHeight="1" spans="3:246">
      <c r="C1668" s="97"/>
      <c r="D1668" s="98"/>
      <c r="F1668" s="99"/>
      <c r="G1668" s="98"/>
      <c r="IE1668" s="79"/>
      <c r="IF1668" s="79"/>
      <c r="IG1668" s="79"/>
      <c r="IH1668" s="79"/>
      <c r="II1668" s="79"/>
      <c r="IJ1668" s="79"/>
      <c r="IK1668" s="79"/>
      <c r="IL1668" s="79"/>
    </row>
    <row r="1669" s="93" customFormat="1" ht="15.75" customHeight="1" spans="3:246">
      <c r="C1669" s="97"/>
      <c r="D1669" s="98"/>
      <c r="F1669" s="99"/>
      <c r="G1669" s="98"/>
      <c r="IE1669" s="79"/>
      <c r="IF1669" s="79"/>
      <c r="IG1669" s="79"/>
      <c r="IH1669" s="79"/>
      <c r="II1669" s="79"/>
      <c r="IJ1669" s="79"/>
      <c r="IK1669" s="79"/>
      <c r="IL1669" s="79"/>
    </row>
    <row r="1670" s="93" customFormat="1" ht="15.75" customHeight="1" spans="3:246">
      <c r="C1670" s="97"/>
      <c r="D1670" s="98"/>
      <c r="F1670" s="99"/>
      <c r="G1670" s="98"/>
      <c r="IE1670" s="79"/>
      <c r="IF1670" s="79"/>
      <c r="IG1670" s="79"/>
      <c r="IH1670" s="79"/>
      <c r="II1670" s="79"/>
      <c r="IJ1670" s="79"/>
      <c r="IK1670" s="79"/>
      <c r="IL1670" s="79"/>
    </row>
    <row r="1671" s="93" customFormat="1" ht="15.75" customHeight="1" spans="3:246">
      <c r="C1671" s="97"/>
      <c r="D1671" s="98"/>
      <c r="F1671" s="99"/>
      <c r="G1671" s="98"/>
      <c r="IE1671" s="79"/>
      <c r="IF1671" s="79"/>
      <c r="IG1671" s="79"/>
      <c r="IH1671" s="79"/>
      <c r="II1671" s="79"/>
      <c r="IJ1671" s="79"/>
      <c r="IK1671" s="79"/>
      <c r="IL1671" s="79"/>
    </row>
    <row r="1672" s="93" customFormat="1" ht="15.75" customHeight="1" spans="3:246">
      <c r="C1672" s="97"/>
      <c r="D1672" s="98"/>
      <c r="F1672" s="99"/>
      <c r="G1672" s="98"/>
      <c r="IE1672" s="79"/>
      <c r="IF1672" s="79"/>
      <c r="IG1672" s="79"/>
      <c r="IH1672" s="79"/>
      <c r="II1672" s="79"/>
      <c r="IJ1672" s="79"/>
      <c r="IK1672" s="79"/>
      <c r="IL1672" s="79"/>
    </row>
    <row r="1673" s="93" customFormat="1" ht="15.75" customHeight="1" spans="3:246">
      <c r="C1673" s="97"/>
      <c r="D1673" s="98"/>
      <c r="F1673" s="99"/>
      <c r="G1673" s="98"/>
      <c r="IE1673" s="79"/>
      <c r="IF1673" s="79"/>
      <c r="IG1673" s="79"/>
      <c r="IH1673" s="79"/>
      <c r="II1673" s="79"/>
      <c r="IJ1673" s="79"/>
      <c r="IK1673" s="79"/>
      <c r="IL1673" s="79"/>
    </row>
    <row r="1674" s="93" customFormat="1" ht="15.75" customHeight="1" spans="3:246">
      <c r="C1674" s="97"/>
      <c r="D1674" s="98"/>
      <c r="F1674" s="99"/>
      <c r="G1674" s="98"/>
      <c r="IE1674" s="79"/>
      <c r="IF1674" s="79"/>
      <c r="IG1674" s="79"/>
      <c r="IH1674" s="79"/>
      <c r="II1674" s="79"/>
      <c r="IJ1674" s="79"/>
      <c r="IK1674" s="79"/>
      <c r="IL1674" s="79"/>
    </row>
    <row r="1675" s="93" customFormat="1" ht="15.75" customHeight="1" spans="3:246">
      <c r="C1675" s="97"/>
      <c r="D1675" s="98"/>
      <c r="F1675" s="99"/>
      <c r="G1675" s="98"/>
      <c r="IE1675" s="79"/>
      <c r="IF1675" s="79"/>
      <c r="IG1675" s="79"/>
      <c r="IH1675" s="79"/>
      <c r="II1675" s="79"/>
      <c r="IJ1675" s="79"/>
      <c r="IK1675" s="79"/>
      <c r="IL1675" s="79"/>
    </row>
    <row r="1676" s="93" customFormat="1" ht="15.75" customHeight="1" spans="3:246">
      <c r="C1676" s="97"/>
      <c r="D1676" s="98"/>
      <c r="F1676" s="99"/>
      <c r="G1676" s="98"/>
      <c r="IE1676" s="79"/>
      <c r="IF1676" s="79"/>
      <c r="IG1676" s="79"/>
      <c r="IH1676" s="79"/>
      <c r="II1676" s="79"/>
      <c r="IJ1676" s="79"/>
      <c r="IK1676" s="79"/>
      <c r="IL1676" s="79"/>
    </row>
    <row r="1677" s="93" customFormat="1" ht="15.75" customHeight="1" spans="3:246">
      <c r="C1677" s="97"/>
      <c r="D1677" s="98"/>
      <c r="F1677" s="99"/>
      <c r="G1677" s="98"/>
      <c r="IE1677" s="79"/>
      <c r="IF1677" s="79"/>
      <c r="IG1677" s="79"/>
      <c r="IH1677" s="79"/>
      <c r="II1677" s="79"/>
      <c r="IJ1677" s="79"/>
      <c r="IK1677" s="79"/>
      <c r="IL1677" s="79"/>
    </row>
    <row r="1678" s="93" customFormat="1" ht="15.75" customHeight="1" spans="3:246">
      <c r="C1678" s="97"/>
      <c r="D1678" s="98"/>
      <c r="F1678" s="99"/>
      <c r="G1678" s="98"/>
      <c r="IE1678" s="79"/>
      <c r="IF1678" s="79"/>
      <c r="IG1678" s="79"/>
      <c r="IH1678" s="79"/>
      <c r="II1678" s="79"/>
      <c r="IJ1678" s="79"/>
      <c r="IK1678" s="79"/>
      <c r="IL1678" s="79"/>
    </row>
    <row r="1679" s="93" customFormat="1" ht="15.75" customHeight="1" spans="3:246">
      <c r="C1679" s="97"/>
      <c r="D1679" s="98"/>
      <c r="F1679" s="99"/>
      <c r="G1679" s="98"/>
      <c r="IE1679" s="79"/>
      <c r="IF1679" s="79"/>
      <c r="IG1679" s="79"/>
      <c r="IH1679" s="79"/>
      <c r="II1679" s="79"/>
      <c r="IJ1679" s="79"/>
      <c r="IK1679" s="79"/>
      <c r="IL1679" s="79"/>
    </row>
    <row r="1680" s="93" customFormat="1" ht="15.75" customHeight="1" spans="3:246">
      <c r="C1680" s="97"/>
      <c r="D1680" s="98"/>
      <c r="F1680" s="99"/>
      <c r="G1680" s="98"/>
      <c r="IE1680" s="79"/>
      <c r="IF1680" s="79"/>
      <c r="IG1680" s="79"/>
      <c r="IH1680" s="79"/>
      <c r="II1680" s="79"/>
      <c r="IJ1680" s="79"/>
      <c r="IK1680" s="79"/>
      <c r="IL1680" s="79"/>
    </row>
    <row r="1681" s="93" customFormat="1" ht="15.75" customHeight="1" spans="3:246">
      <c r="C1681" s="97"/>
      <c r="D1681" s="98"/>
      <c r="F1681" s="99"/>
      <c r="G1681" s="98"/>
      <c r="IE1681" s="79"/>
      <c r="IF1681" s="79"/>
      <c r="IG1681" s="79"/>
      <c r="IH1681" s="79"/>
      <c r="II1681" s="79"/>
      <c r="IJ1681" s="79"/>
      <c r="IK1681" s="79"/>
      <c r="IL1681" s="79"/>
    </row>
    <row r="1682" s="93" customFormat="1" ht="15.75" customHeight="1" spans="3:246">
      <c r="C1682" s="97"/>
      <c r="D1682" s="98"/>
      <c r="F1682" s="99"/>
      <c r="G1682" s="98"/>
      <c r="IE1682" s="79"/>
      <c r="IF1682" s="79"/>
      <c r="IG1682" s="79"/>
      <c r="IH1682" s="79"/>
      <c r="II1682" s="79"/>
      <c r="IJ1682" s="79"/>
      <c r="IK1682" s="79"/>
      <c r="IL1682" s="79"/>
    </row>
    <row r="1683" s="93" customFormat="1" ht="15.75" customHeight="1" spans="3:246">
      <c r="C1683" s="97"/>
      <c r="D1683" s="98"/>
      <c r="F1683" s="99"/>
      <c r="G1683" s="98"/>
      <c r="IE1683" s="79"/>
      <c r="IF1683" s="79"/>
      <c r="IG1683" s="79"/>
      <c r="IH1683" s="79"/>
      <c r="II1683" s="79"/>
      <c r="IJ1683" s="79"/>
      <c r="IK1683" s="79"/>
      <c r="IL1683" s="79"/>
    </row>
    <row r="1684" s="93" customFormat="1" ht="15.75" customHeight="1" spans="3:246">
      <c r="C1684" s="97"/>
      <c r="D1684" s="98"/>
      <c r="F1684" s="99"/>
      <c r="G1684" s="98"/>
      <c r="IE1684" s="79"/>
      <c r="IF1684" s="79"/>
      <c r="IG1684" s="79"/>
      <c r="IH1684" s="79"/>
      <c r="II1684" s="79"/>
      <c r="IJ1684" s="79"/>
      <c r="IK1684" s="79"/>
      <c r="IL1684" s="79"/>
    </row>
    <row r="1685" s="93" customFormat="1" ht="15.75" customHeight="1" spans="3:246">
      <c r="C1685" s="97"/>
      <c r="D1685" s="98"/>
      <c r="F1685" s="99"/>
      <c r="G1685" s="98"/>
      <c r="IE1685" s="79"/>
      <c r="IF1685" s="79"/>
      <c r="IG1685" s="79"/>
      <c r="IH1685" s="79"/>
      <c r="II1685" s="79"/>
      <c r="IJ1685" s="79"/>
      <c r="IK1685" s="79"/>
      <c r="IL1685" s="79"/>
    </row>
    <row r="1686" s="93" customFormat="1" ht="15.75" customHeight="1" spans="3:246">
      <c r="C1686" s="97"/>
      <c r="D1686" s="98"/>
      <c r="F1686" s="99"/>
      <c r="G1686" s="98"/>
      <c r="IE1686" s="79"/>
      <c r="IF1686" s="79"/>
      <c r="IG1686" s="79"/>
      <c r="IH1686" s="79"/>
      <c r="II1686" s="79"/>
      <c r="IJ1686" s="79"/>
      <c r="IK1686" s="79"/>
      <c r="IL1686" s="79"/>
    </row>
    <row r="1687" s="93" customFormat="1" ht="15.75" customHeight="1" spans="3:246">
      <c r="C1687" s="97"/>
      <c r="D1687" s="98"/>
      <c r="F1687" s="99"/>
      <c r="G1687" s="98"/>
      <c r="IE1687" s="79"/>
      <c r="IF1687" s="79"/>
      <c r="IG1687" s="79"/>
      <c r="IH1687" s="79"/>
      <c r="II1687" s="79"/>
      <c r="IJ1687" s="79"/>
      <c r="IK1687" s="79"/>
      <c r="IL1687" s="79"/>
    </row>
    <row r="1688" s="93" customFormat="1" ht="15.75" customHeight="1" spans="3:246">
      <c r="C1688" s="97"/>
      <c r="D1688" s="98"/>
      <c r="F1688" s="99"/>
      <c r="G1688" s="98"/>
      <c r="IE1688" s="79"/>
      <c r="IF1688" s="79"/>
      <c r="IG1688" s="79"/>
      <c r="IH1688" s="79"/>
      <c r="II1688" s="79"/>
      <c r="IJ1688" s="79"/>
      <c r="IK1688" s="79"/>
      <c r="IL1688" s="79"/>
    </row>
    <row r="1689" s="93" customFormat="1" ht="15.75" customHeight="1" spans="3:246">
      <c r="C1689" s="97"/>
      <c r="D1689" s="98"/>
      <c r="F1689" s="99"/>
      <c r="G1689" s="98"/>
      <c r="IE1689" s="79"/>
      <c r="IF1689" s="79"/>
      <c r="IG1689" s="79"/>
      <c r="IH1689" s="79"/>
      <c r="II1689" s="79"/>
      <c r="IJ1689" s="79"/>
      <c r="IK1689" s="79"/>
      <c r="IL1689" s="79"/>
    </row>
    <row r="1690" s="93" customFormat="1" ht="15.75" customHeight="1" spans="3:246">
      <c r="C1690" s="97"/>
      <c r="D1690" s="98"/>
      <c r="F1690" s="99"/>
      <c r="G1690" s="98"/>
      <c r="IE1690" s="79"/>
      <c r="IF1690" s="79"/>
      <c r="IG1690" s="79"/>
      <c r="IH1690" s="79"/>
      <c r="II1690" s="79"/>
      <c r="IJ1690" s="79"/>
      <c r="IK1690" s="79"/>
      <c r="IL1690" s="79"/>
    </row>
    <row r="1691" s="93" customFormat="1" ht="15.75" customHeight="1" spans="3:246">
      <c r="C1691" s="97"/>
      <c r="D1691" s="98"/>
      <c r="F1691" s="99"/>
      <c r="G1691" s="98"/>
      <c r="IE1691" s="79"/>
      <c r="IF1691" s="79"/>
      <c r="IG1691" s="79"/>
      <c r="IH1691" s="79"/>
      <c r="II1691" s="79"/>
      <c r="IJ1691" s="79"/>
      <c r="IK1691" s="79"/>
      <c r="IL1691" s="79"/>
    </row>
    <row r="1692" s="93" customFormat="1" ht="15.75" customHeight="1" spans="3:246">
      <c r="C1692" s="97"/>
      <c r="D1692" s="98"/>
      <c r="F1692" s="99"/>
      <c r="G1692" s="98"/>
      <c r="IE1692" s="79"/>
      <c r="IF1692" s="79"/>
      <c r="IG1692" s="79"/>
      <c r="IH1692" s="79"/>
      <c r="II1692" s="79"/>
      <c r="IJ1692" s="79"/>
      <c r="IK1692" s="79"/>
      <c r="IL1692" s="79"/>
    </row>
    <row r="1693" s="93" customFormat="1" ht="15.75" customHeight="1" spans="3:246">
      <c r="C1693" s="97"/>
      <c r="D1693" s="98"/>
      <c r="F1693" s="99"/>
      <c r="G1693" s="98"/>
      <c r="IE1693" s="79"/>
      <c r="IF1693" s="79"/>
      <c r="IG1693" s="79"/>
      <c r="IH1693" s="79"/>
      <c r="II1693" s="79"/>
      <c r="IJ1693" s="79"/>
      <c r="IK1693" s="79"/>
      <c r="IL1693" s="79"/>
    </row>
    <row r="1694" s="93" customFormat="1" ht="15.75" customHeight="1" spans="3:246">
      <c r="C1694" s="97"/>
      <c r="D1694" s="98"/>
      <c r="F1694" s="99"/>
      <c r="G1694" s="98"/>
      <c r="IE1694" s="79"/>
      <c r="IF1694" s="79"/>
      <c r="IG1694" s="79"/>
      <c r="IH1694" s="79"/>
      <c r="II1694" s="79"/>
      <c r="IJ1694" s="79"/>
      <c r="IK1694" s="79"/>
      <c r="IL1694" s="79"/>
    </row>
    <row r="1695" s="93" customFormat="1" ht="15.75" customHeight="1" spans="3:246">
      <c r="C1695" s="97"/>
      <c r="D1695" s="98"/>
      <c r="F1695" s="99"/>
      <c r="G1695" s="98"/>
      <c r="IE1695" s="79"/>
      <c r="IF1695" s="79"/>
      <c r="IG1695" s="79"/>
      <c r="IH1695" s="79"/>
      <c r="II1695" s="79"/>
      <c r="IJ1695" s="79"/>
      <c r="IK1695" s="79"/>
      <c r="IL1695" s="79"/>
    </row>
    <row r="1696" s="93" customFormat="1" ht="15.75" customHeight="1" spans="3:246">
      <c r="C1696" s="97"/>
      <c r="D1696" s="98"/>
      <c r="F1696" s="99"/>
      <c r="G1696" s="98"/>
      <c r="IE1696" s="79"/>
      <c r="IF1696" s="79"/>
      <c r="IG1696" s="79"/>
      <c r="IH1696" s="79"/>
      <c r="II1696" s="79"/>
      <c r="IJ1696" s="79"/>
      <c r="IK1696" s="79"/>
      <c r="IL1696" s="79"/>
    </row>
    <row r="1697" s="93" customFormat="1" ht="15.75" customHeight="1" spans="3:246">
      <c r="C1697" s="97"/>
      <c r="D1697" s="98"/>
      <c r="F1697" s="99"/>
      <c r="G1697" s="98"/>
      <c r="IE1697" s="79"/>
      <c r="IF1697" s="79"/>
      <c r="IG1697" s="79"/>
      <c r="IH1697" s="79"/>
      <c r="II1697" s="79"/>
      <c r="IJ1697" s="79"/>
      <c r="IK1697" s="79"/>
      <c r="IL1697" s="79"/>
    </row>
    <row r="1698" s="93" customFormat="1" ht="15.75" customHeight="1" spans="3:246">
      <c r="C1698" s="97"/>
      <c r="D1698" s="98"/>
      <c r="F1698" s="99"/>
      <c r="G1698" s="98"/>
      <c r="IE1698" s="79"/>
      <c r="IF1698" s="79"/>
      <c r="IG1698" s="79"/>
      <c r="IH1698" s="79"/>
      <c r="II1698" s="79"/>
      <c r="IJ1698" s="79"/>
      <c r="IK1698" s="79"/>
      <c r="IL1698" s="79"/>
    </row>
    <row r="1699" s="93" customFormat="1" ht="15.75" customHeight="1" spans="3:246">
      <c r="C1699" s="97"/>
      <c r="D1699" s="98"/>
      <c r="F1699" s="99"/>
      <c r="G1699" s="98"/>
      <c r="IE1699" s="79"/>
      <c r="IF1699" s="79"/>
      <c r="IG1699" s="79"/>
      <c r="IH1699" s="79"/>
      <c r="II1699" s="79"/>
      <c r="IJ1699" s="79"/>
      <c r="IK1699" s="79"/>
      <c r="IL1699" s="79"/>
    </row>
    <row r="1700" s="93" customFormat="1" ht="15.75" customHeight="1" spans="3:246">
      <c r="C1700" s="97"/>
      <c r="D1700" s="98"/>
      <c r="F1700" s="99"/>
      <c r="G1700" s="98"/>
      <c r="IE1700" s="79"/>
      <c r="IF1700" s="79"/>
      <c r="IG1700" s="79"/>
      <c r="IH1700" s="79"/>
      <c r="II1700" s="79"/>
      <c r="IJ1700" s="79"/>
      <c r="IK1700" s="79"/>
      <c r="IL1700" s="79"/>
    </row>
    <row r="1701" s="93" customFormat="1" ht="15.75" customHeight="1" spans="3:246">
      <c r="C1701" s="97"/>
      <c r="D1701" s="98"/>
      <c r="F1701" s="99"/>
      <c r="G1701" s="98"/>
      <c r="IE1701" s="79"/>
      <c r="IF1701" s="79"/>
      <c r="IG1701" s="79"/>
      <c r="IH1701" s="79"/>
      <c r="II1701" s="79"/>
      <c r="IJ1701" s="79"/>
      <c r="IK1701" s="79"/>
      <c r="IL1701" s="79"/>
    </row>
    <row r="1702" s="93" customFormat="1" ht="15.75" customHeight="1" spans="3:246">
      <c r="C1702" s="97"/>
      <c r="D1702" s="98"/>
      <c r="F1702" s="99"/>
      <c r="G1702" s="98"/>
      <c r="IE1702" s="79"/>
      <c r="IF1702" s="79"/>
      <c r="IG1702" s="79"/>
      <c r="IH1702" s="79"/>
      <c r="II1702" s="79"/>
      <c r="IJ1702" s="79"/>
      <c r="IK1702" s="79"/>
      <c r="IL1702" s="79"/>
    </row>
    <row r="1703" s="93" customFormat="1" ht="15.75" customHeight="1" spans="3:246">
      <c r="C1703" s="97"/>
      <c r="D1703" s="98"/>
      <c r="F1703" s="99"/>
      <c r="G1703" s="98"/>
      <c r="IE1703" s="79"/>
      <c r="IF1703" s="79"/>
      <c r="IG1703" s="79"/>
      <c r="IH1703" s="79"/>
      <c r="II1703" s="79"/>
      <c r="IJ1703" s="79"/>
      <c r="IK1703" s="79"/>
      <c r="IL1703" s="79"/>
    </row>
    <row r="1704" s="93" customFormat="1" ht="15.75" customHeight="1" spans="3:246">
      <c r="C1704" s="97"/>
      <c r="D1704" s="98"/>
      <c r="F1704" s="99"/>
      <c r="G1704" s="98"/>
      <c r="IE1704" s="79"/>
      <c r="IF1704" s="79"/>
      <c r="IG1704" s="79"/>
      <c r="IH1704" s="79"/>
      <c r="II1704" s="79"/>
      <c r="IJ1704" s="79"/>
      <c r="IK1704" s="79"/>
      <c r="IL1704" s="79"/>
    </row>
    <row r="1705" s="93" customFormat="1" ht="15.75" customHeight="1" spans="3:246">
      <c r="C1705" s="97"/>
      <c r="D1705" s="98"/>
      <c r="F1705" s="99"/>
      <c r="G1705" s="98"/>
      <c r="IE1705" s="79"/>
      <c r="IF1705" s="79"/>
      <c r="IG1705" s="79"/>
      <c r="IH1705" s="79"/>
      <c r="II1705" s="79"/>
      <c r="IJ1705" s="79"/>
      <c r="IK1705" s="79"/>
      <c r="IL1705" s="79"/>
    </row>
    <row r="1706" s="93" customFormat="1" ht="15.75" customHeight="1" spans="3:246">
      <c r="C1706" s="97"/>
      <c r="D1706" s="98"/>
      <c r="F1706" s="99"/>
      <c r="G1706" s="98"/>
      <c r="IE1706" s="79"/>
      <c r="IF1706" s="79"/>
      <c r="IG1706" s="79"/>
      <c r="IH1706" s="79"/>
      <c r="II1706" s="79"/>
      <c r="IJ1706" s="79"/>
      <c r="IK1706" s="79"/>
      <c r="IL1706" s="79"/>
    </row>
    <row r="1707" s="93" customFormat="1" ht="15.75" customHeight="1" spans="3:246">
      <c r="C1707" s="97"/>
      <c r="D1707" s="98"/>
      <c r="F1707" s="99"/>
      <c r="G1707" s="98"/>
      <c r="IE1707" s="79"/>
      <c r="IF1707" s="79"/>
      <c r="IG1707" s="79"/>
      <c r="IH1707" s="79"/>
      <c r="II1707" s="79"/>
      <c r="IJ1707" s="79"/>
      <c r="IK1707" s="79"/>
      <c r="IL1707" s="79"/>
    </row>
    <row r="1708" s="93" customFormat="1" ht="15.75" customHeight="1" spans="3:246">
      <c r="C1708" s="97"/>
      <c r="D1708" s="98"/>
      <c r="F1708" s="99"/>
      <c r="G1708" s="98"/>
      <c r="IE1708" s="79"/>
      <c r="IF1708" s="79"/>
      <c r="IG1708" s="79"/>
      <c r="IH1708" s="79"/>
      <c r="II1708" s="79"/>
      <c r="IJ1708" s="79"/>
      <c r="IK1708" s="79"/>
      <c r="IL1708" s="79"/>
    </row>
    <row r="1709" s="93" customFormat="1" ht="15.75" customHeight="1" spans="3:246">
      <c r="C1709" s="97"/>
      <c r="D1709" s="98"/>
      <c r="F1709" s="99"/>
      <c r="G1709" s="98"/>
      <c r="IE1709" s="79"/>
      <c r="IF1709" s="79"/>
      <c r="IG1709" s="79"/>
      <c r="IH1709" s="79"/>
      <c r="II1709" s="79"/>
      <c r="IJ1709" s="79"/>
      <c r="IK1709" s="79"/>
      <c r="IL1709" s="79"/>
    </row>
    <row r="1710" s="93" customFormat="1" ht="15.75" customHeight="1" spans="3:246">
      <c r="C1710" s="97"/>
      <c r="D1710" s="98"/>
      <c r="F1710" s="99"/>
      <c r="G1710" s="98"/>
      <c r="IE1710" s="79"/>
      <c r="IF1710" s="79"/>
      <c r="IG1710" s="79"/>
      <c r="IH1710" s="79"/>
      <c r="II1710" s="79"/>
      <c r="IJ1710" s="79"/>
      <c r="IK1710" s="79"/>
      <c r="IL1710" s="79"/>
    </row>
    <row r="1711" s="93" customFormat="1" ht="15.75" customHeight="1" spans="3:246">
      <c r="C1711" s="97"/>
      <c r="D1711" s="98"/>
      <c r="F1711" s="99"/>
      <c r="G1711" s="98"/>
      <c r="IE1711" s="79"/>
      <c r="IF1711" s="79"/>
      <c r="IG1711" s="79"/>
      <c r="IH1711" s="79"/>
      <c r="II1711" s="79"/>
      <c r="IJ1711" s="79"/>
      <c r="IK1711" s="79"/>
      <c r="IL1711" s="79"/>
    </row>
    <row r="1712" s="93" customFormat="1" ht="15.75" customHeight="1" spans="3:246">
      <c r="C1712" s="97"/>
      <c r="D1712" s="98"/>
      <c r="F1712" s="99"/>
      <c r="G1712" s="98"/>
      <c r="IE1712" s="79"/>
      <c r="IF1712" s="79"/>
      <c r="IG1712" s="79"/>
      <c r="IH1712" s="79"/>
      <c r="II1712" s="79"/>
      <c r="IJ1712" s="79"/>
      <c r="IK1712" s="79"/>
      <c r="IL1712" s="79"/>
    </row>
    <row r="1713" s="93" customFormat="1" ht="15.75" customHeight="1" spans="3:246">
      <c r="C1713" s="97"/>
      <c r="D1713" s="98"/>
      <c r="F1713" s="99"/>
      <c r="G1713" s="98"/>
      <c r="IE1713" s="79"/>
      <c r="IF1713" s="79"/>
      <c r="IG1713" s="79"/>
      <c r="IH1713" s="79"/>
      <c r="II1713" s="79"/>
      <c r="IJ1713" s="79"/>
      <c r="IK1713" s="79"/>
      <c r="IL1713" s="79"/>
    </row>
    <row r="1714" s="93" customFormat="1" ht="15.75" customHeight="1" spans="3:246">
      <c r="C1714" s="97"/>
      <c r="D1714" s="98"/>
      <c r="F1714" s="99"/>
      <c r="G1714" s="98"/>
      <c r="IE1714" s="79"/>
      <c r="IF1714" s="79"/>
      <c r="IG1714" s="79"/>
      <c r="IH1714" s="79"/>
      <c r="II1714" s="79"/>
      <c r="IJ1714" s="79"/>
      <c r="IK1714" s="79"/>
      <c r="IL1714" s="79"/>
    </row>
    <row r="1715" s="93" customFormat="1" ht="15.75" customHeight="1" spans="3:246">
      <c r="C1715" s="97"/>
      <c r="D1715" s="98"/>
      <c r="F1715" s="99"/>
      <c r="G1715" s="98"/>
      <c r="IE1715" s="79"/>
      <c r="IF1715" s="79"/>
      <c r="IG1715" s="79"/>
      <c r="IH1715" s="79"/>
      <c r="II1715" s="79"/>
      <c r="IJ1715" s="79"/>
      <c r="IK1715" s="79"/>
      <c r="IL1715" s="79"/>
    </row>
    <row r="1716" s="93" customFormat="1" ht="15.75" customHeight="1" spans="3:246">
      <c r="C1716" s="97"/>
      <c r="D1716" s="98"/>
      <c r="F1716" s="99"/>
      <c r="G1716" s="98"/>
      <c r="IE1716" s="79"/>
      <c r="IF1716" s="79"/>
      <c r="IG1716" s="79"/>
      <c r="IH1716" s="79"/>
      <c r="II1716" s="79"/>
      <c r="IJ1716" s="79"/>
      <c r="IK1716" s="79"/>
      <c r="IL1716" s="79"/>
    </row>
    <row r="1717" s="93" customFormat="1" ht="15.75" customHeight="1" spans="3:246">
      <c r="C1717" s="97"/>
      <c r="D1717" s="98"/>
      <c r="F1717" s="99"/>
      <c r="G1717" s="98"/>
      <c r="IE1717" s="79"/>
      <c r="IF1717" s="79"/>
      <c r="IG1717" s="79"/>
      <c r="IH1717" s="79"/>
      <c r="II1717" s="79"/>
      <c r="IJ1717" s="79"/>
      <c r="IK1717" s="79"/>
      <c r="IL1717" s="79"/>
    </row>
    <row r="1718" s="93" customFormat="1" ht="15.75" customHeight="1" spans="3:246">
      <c r="C1718" s="97"/>
      <c r="D1718" s="98"/>
      <c r="F1718" s="99"/>
      <c r="G1718" s="98"/>
      <c r="IE1718" s="79"/>
      <c r="IF1718" s="79"/>
      <c r="IG1718" s="79"/>
      <c r="IH1718" s="79"/>
      <c r="II1718" s="79"/>
      <c r="IJ1718" s="79"/>
      <c r="IK1718" s="79"/>
      <c r="IL1718" s="79"/>
    </row>
    <row r="1719" s="93" customFormat="1" ht="15.75" customHeight="1" spans="3:246">
      <c r="C1719" s="97"/>
      <c r="D1719" s="98"/>
      <c r="F1719" s="99"/>
      <c r="G1719" s="98"/>
      <c r="IE1719" s="79"/>
      <c r="IF1719" s="79"/>
      <c r="IG1719" s="79"/>
      <c r="IH1719" s="79"/>
      <c r="II1719" s="79"/>
      <c r="IJ1719" s="79"/>
      <c r="IK1719" s="79"/>
      <c r="IL1719" s="79"/>
    </row>
    <row r="1720" s="93" customFormat="1" ht="15.75" customHeight="1" spans="3:246">
      <c r="C1720" s="97"/>
      <c r="D1720" s="98"/>
      <c r="F1720" s="99"/>
      <c r="G1720" s="98"/>
      <c r="IE1720" s="79"/>
      <c r="IF1720" s="79"/>
      <c r="IG1720" s="79"/>
      <c r="IH1720" s="79"/>
      <c r="II1720" s="79"/>
      <c r="IJ1720" s="79"/>
      <c r="IK1720" s="79"/>
      <c r="IL1720" s="79"/>
    </row>
    <row r="1721" s="93" customFormat="1" ht="15.75" customHeight="1" spans="3:246">
      <c r="C1721" s="97"/>
      <c r="D1721" s="98"/>
      <c r="F1721" s="99"/>
      <c r="G1721" s="98"/>
      <c r="IE1721" s="79"/>
      <c r="IF1721" s="79"/>
      <c r="IG1721" s="79"/>
      <c r="IH1721" s="79"/>
      <c r="II1721" s="79"/>
      <c r="IJ1721" s="79"/>
      <c r="IK1721" s="79"/>
      <c r="IL1721" s="79"/>
    </row>
    <row r="1722" s="93" customFormat="1" ht="15.75" customHeight="1" spans="3:246">
      <c r="C1722" s="97"/>
      <c r="D1722" s="98"/>
      <c r="F1722" s="99"/>
      <c r="G1722" s="98"/>
      <c r="IE1722" s="79"/>
      <c r="IF1722" s="79"/>
      <c r="IG1722" s="79"/>
      <c r="IH1722" s="79"/>
      <c r="II1722" s="79"/>
      <c r="IJ1722" s="79"/>
      <c r="IK1722" s="79"/>
      <c r="IL1722" s="79"/>
    </row>
    <row r="1723" s="93" customFormat="1" ht="15.75" customHeight="1" spans="3:246">
      <c r="C1723" s="97"/>
      <c r="D1723" s="98"/>
      <c r="F1723" s="99"/>
      <c r="G1723" s="98"/>
      <c r="IE1723" s="79"/>
      <c r="IF1723" s="79"/>
      <c r="IG1723" s="79"/>
      <c r="IH1723" s="79"/>
      <c r="II1723" s="79"/>
      <c r="IJ1723" s="79"/>
      <c r="IK1723" s="79"/>
      <c r="IL1723" s="79"/>
    </row>
    <row r="1724" s="93" customFormat="1" ht="15.75" customHeight="1" spans="3:246">
      <c r="C1724" s="97"/>
      <c r="D1724" s="98"/>
      <c r="F1724" s="99"/>
      <c r="G1724" s="98"/>
      <c r="IE1724" s="79"/>
      <c r="IF1724" s="79"/>
      <c r="IG1724" s="79"/>
      <c r="IH1724" s="79"/>
      <c r="II1724" s="79"/>
      <c r="IJ1724" s="79"/>
      <c r="IK1724" s="79"/>
      <c r="IL1724" s="79"/>
    </row>
    <row r="1725" s="93" customFormat="1" ht="15.75" customHeight="1" spans="3:246">
      <c r="C1725" s="97"/>
      <c r="D1725" s="98"/>
      <c r="F1725" s="99"/>
      <c r="G1725" s="98"/>
      <c r="IE1725" s="79"/>
      <c r="IF1725" s="79"/>
      <c r="IG1725" s="79"/>
      <c r="IH1725" s="79"/>
      <c r="II1725" s="79"/>
      <c r="IJ1725" s="79"/>
      <c r="IK1725" s="79"/>
      <c r="IL1725" s="79"/>
    </row>
    <row r="1726" s="93" customFormat="1" ht="15.75" customHeight="1" spans="3:246">
      <c r="C1726" s="97"/>
      <c r="D1726" s="98"/>
      <c r="F1726" s="99"/>
      <c r="G1726" s="98"/>
      <c r="IE1726" s="79"/>
      <c r="IF1726" s="79"/>
      <c r="IG1726" s="79"/>
      <c r="IH1726" s="79"/>
      <c r="II1726" s="79"/>
      <c r="IJ1726" s="79"/>
      <c r="IK1726" s="79"/>
      <c r="IL1726" s="79"/>
    </row>
    <row r="1727" s="93" customFormat="1" ht="15.75" customHeight="1" spans="3:246">
      <c r="C1727" s="97"/>
      <c r="D1727" s="98"/>
      <c r="F1727" s="99"/>
      <c r="G1727" s="98"/>
      <c r="IE1727" s="79"/>
      <c r="IF1727" s="79"/>
      <c r="IG1727" s="79"/>
      <c r="IH1727" s="79"/>
      <c r="II1727" s="79"/>
      <c r="IJ1727" s="79"/>
      <c r="IK1727" s="79"/>
      <c r="IL1727" s="79"/>
    </row>
    <row r="1728" s="93" customFormat="1" ht="15.75" customHeight="1" spans="3:246">
      <c r="C1728" s="97"/>
      <c r="D1728" s="98"/>
      <c r="F1728" s="99"/>
      <c r="G1728" s="98"/>
      <c r="IE1728" s="79"/>
      <c r="IF1728" s="79"/>
      <c r="IG1728" s="79"/>
      <c r="IH1728" s="79"/>
      <c r="II1728" s="79"/>
      <c r="IJ1728" s="79"/>
      <c r="IK1728" s="79"/>
      <c r="IL1728" s="79"/>
    </row>
    <row r="1729" s="93" customFormat="1" ht="15.75" customHeight="1" spans="3:246">
      <c r="C1729" s="97"/>
      <c r="D1729" s="98"/>
      <c r="F1729" s="99"/>
      <c r="G1729" s="98"/>
      <c r="IE1729" s="79"/>
      <c r="IF1729" s="79"/>
      <c r="IG1729" s="79"/>
      <c r="IH1729" s="79"/>
      <c r="II1729" s="79"/>
      <c r="IJ1729" s="79"/>
      <c r="IK1729" s="79"/>
      <c r="IL1729" s="79"/>
    </row>
    <row r="1730" s="93" customFormat="1" ht="15.75" customHeight="1" spans="3:246">
      <c r="C1730" s="97"/>
      <c r="D1730" s="98"/>
      <c r="F1730" s="99"/>
      <c r="G1730" s="98"/>
      <c r="IE1730" s="79"/>
      <c r="IF1730" s="79"/>
      <c r="IG1730" s="79"/>
      <c r="IH1730" s="79"/>
      <c r="II1730" s="79"/>
      <c r="IJ1730" s="79"/>
      <c r="IK1730" s="79"/>
      <c r="IL1730" s="79"/>
    </row>
    <row r="1731" s="93" customFormat="1" ht="15.75" customHeight="1" spans="3:246">
      <c r="C1731" s="97"/>
      <c r="D1731" s="98"/>
      <c r="F1731" s="99"/>
      <c r="G1731" s="98"/>
      <c r="IE1731" s="79"/>
      <c r="IF1731" s="79"/>
      <c r="IG1731" s="79"/>
      <c r="IH1731" s="79"/>
      <c r="II1731" s="79"/>
      <c r="IJ1731" s="79"/>
      <c r="IK1731" s="79"/>
      <c r="IL1731" s="79"/>
    </row>
    <row r="1732" s="93" customFormat="1" ht="15.75" customHeight="1" spans="3:246">
      <c r="C1732" s="97"/>
      <c r="D1732" s="98"/>
      <c r="F1732" s="99"/>
      <c r="G1732" s="98"/>
      <c r="IE1732" s="79"/>
      <c r="IF1732" s="79"/>
      <c r="IG1732" s="79"/>
      <c r="IH1732" s="79"/>
      <c r="II1732" s="79"/>
      <c r="IJ1732" s="79"/>
      <c r="IK1732" s="79"/>
      <c r="IL1732" s="79"/>
    </row>
    <row r="1733" s="93" customFormat="1" ht="15.75" customHeight="1" spans="3:246">
      <c r="C1733" s="97"/>
      <c r="D1733" s="98"/>
      <c r="F1733" s="99"/>
      <c r="G1733" s="98"/>
      <c r="IE1733" s="79"/>
      <c r="IF1733" s="79"/>
      <c r="IG1733" s="79"/>
      <c r="IH1733" s="79"/>
      <c r="II1733" s="79"/>
      <c r="IJ1733" s="79"/>
      <c r="IK1733" s="79"/>
      <c r="IL1733" s="79"/>
    </row>
    <row r="1734" s="93" customFormat="1" ht="15.75" customHeight="1" spans="3:246">
      <c r="C1734" s="97"/>
      <c r="D1734" s="98"/>
      <c r="F1734" s="99"/>
      <c r="G1734" s="98"/>
      <c r="IE1734" s="79"/>
      <c r="IF1734" s="79"/>
      <c r="IG1734" s="79"/>
      <c r="IH1734" s="79"/>
      <c r="II1734" s="79"/>
      <c r="IJ1734" s="79"/>
      <c r="IK1734" s="79"/>
      <c r="IL1734" s="79"/>
    </row>
    <row r="1735" s="93" customFormat="1" ht="15.75" customHeight="1" spans="3:246">
      <c r="C1735" s="97"/>
      <c r="D1735" s="98"/>
      <c r="F1735" s="99"/>
      <c r="G1735" s="98"/>
      <c r="IE1735" s="79"/>
      <c r="IF1735" s="79"/>
      <c r="IG1735" s="79"/>
      <c r="IH1735" s="79"/>
      <c r="II1735" s="79"/>
      <c r="IJ1735" s="79"/>
      <c r="IK1735" s="79"/>
      <c r="IL1735" s="79"/>
    </row>
    <row r="1736" s="93" customFormat="1" ht="15.75" customHeight="1" spans="3:246">
      <c r="C1736" s="97"/>
      <c r="D1736" s="98"/>
      <c r="F1736" s="99"/>
      <c r="G1736" s="98"/>
      <c r="IE1736" s="79"/>
      <c r="IF1736" s="79"/>
      <c r="IG1736" s="79"/>
      <c r="IH1736" s="79"/>
      <c r="II1736" s="79"/>
      <c r="IJ1736" s="79"/>
      <c r="IK1736" s="79"/>
      <c r="IL1736" s="79"/>
    </row>
    <row r="1737" s="93" customFormat="1" ht="15.75" customHeight="1" spans="3:246">
      <c r="C1737" s="97"/>
      <c r="D1737" s="98"/>
      <c r="F1737" s="99"/>
      <c r="G1737" s="98"/>
      <c r="IE1737" s="79"/>
      <c r="IF1737" s="79"/>
      <c r="IG1737" s="79"/>
      <c r="IH1737" s="79"/>
      <c r="II1737" s="79"/>
      <c r="IJ1737" s="79"/>
      <c r="IK1737" s="79"/>
      <c r="IL1737" s="79"/>
    </row>
    <row r="1738" s="93" customFormat="1" ht="15.75" customHeight="1" spans="3:246">
      <c r="C1738" s="97"/>
      <c r="D1738" s="98"/>
      <c r="F1738" s="99"/>
      <c r="G1738" s="98"/>
      <c r="IE1738" s="79"/>
      <c r="IF1738" s="79"/>
      <c r="IG1738" s="79"/>
      <c r="IH1738" s="79"/>
      <c r="II1738" s="79"/>
      <c r="IJ1738" s="79"/>
      <c r="IK1738" s="79"/>
      <c r="IL1738" s="79"/>
    </row>
    <row r="1739" s="93" customFormat="1" ht="15.75" customHeight="1" spans="3:246">
      <c r="C1739" s="97"/>
      <c r="D1739" s="98"/>
      <c r="F1739" s="99"/>
      <c r="G1739" s="98"/>
      <c r="IE1739" s="79"/>
      <c r="IF1739" s="79"/>
      <c r="IG1739" s="79"/>
      <c r="IH1739" s="79"/>
      <c r="II1739" s="79"/>
      <c r="IJ1739" s="79"/>
      <c r="IK1739" s="79"/>
      <c r="IL1739" s="79"/>
    </row>
    <row r="1740" s="93" customFormat="1" ht="15.75" customHeight="1" spans="3:246">
      <c r="C1740" s="97"/>
      <c r="D1740" s="98"/>
      <c r="F1740" s="99"/>
      <c r="G1740" s="98"/>
      <c r="IE1740" s="79"/>
      <c r="IF1740" s="79"/>
      <c r="IG1740" s="79"/>
      <c r="IH1740" s="79"/>
      <c r="II1740" s="79"/>
      <c r="IJ1740" s="79"/>
      <c r="IK1740" s="79"/>
      <c r="IL1740" s="79"/>
    </row>
    <row r="1741" s="93" customFormat="1" ht="15.75" customHeight="1" spans="3:246">
      <c r="C1741" s="97"/>
      <c r="D1741" s="98"/>
      <c r="F1741" s="99"/>
      <c r="G1741" s="98"/>
      <c r="IE1741" s="79"/>
      <c r="IF1741" s="79"/>
      <c r="IG1741" s="79"/>
      <c r="IH1741" s="79"/>
      <c r="II1741" s="79"/>
      <c r="IJ1741" s="79"/>
      <c r="IK1741" s="79"/>
      <c r="IL1741" s="79"/>
    </row>
    <row r="1742" s="93" customFormat="1" ht="15.75" customHeight="1" spans="3:246">
      <c r="C1742" s="97"/>
      <c r="D1742" s="98"/>
      <c r="F1742" s="99"/>
      <c r="G1742" s="98"/>
      <c r="IE1742" s="79"/>
      <c r="IF1742" s="79"/>
      <c r="IG1742" s="79"/>
      <c r="IH1742" s="79"/>
      <c r="II1742" s="79"/>
      <c r="IJ1742" s="79"/>
      <c r="IK1742" s="79"/>
      <c r="IL1742" s="79"/>
    </row>
    <row r="1743" s="93" customFormat="1" ht="15.75" customHeight="1" spans="3:246">
      <c r="C1743" s="97"/>
      <c r="D1743" s="98"/>
      <c r="F1743" s="99"/>
      <c r="G1743" s="98"/>
      <c r="IE1743" s="79"/>
      <c r="IF1743" s="79"/>
      <c r="IG1743" s="79"/>
      <c r="IH1743" s="79"/>
      <c r="II1743" s="79"/>
      <c r="IJ1743" s="79"/>
      <c r="IK1743" s="79"/>
      <c r="IL1743" s="79"/>
    </row>
    <row r="1744" s="93" customFormat="1" ht="15.75" customHeight="1" spans="3:246">
      <c r="C1744" s="97"/>
      <c r="D1744" s="98"/>
      <c r="F1744" s="99"/>
      <c r="G1744" s="98"/>
      <c r="IE1744" s="79"/>
      <c r="IF1744" s="79"/>
      <c r="IG1744" s="79"/>
      <c r="IH1744" s="79"/>
      <c r="II1744" s="79"/>
      <c r="IJ1744" s="79"/>
      <c r="IK1744" s="79"/>
      <c r="IL1744" s="79"/>
    </row>
    <row r="1745" s="93" customFormat="1" ht="15.75" customHeight="1" spans="3:246">
      <c r="C1745" s="97"/>
      <c r="D1745" s="98"/>
      <c r="F1745" s="99"/>
      <c r="G1745" s="98"/>
      <c r="IE1745" s="79"/>
      <c r="IF1745" s="79"/>
      <c r="IG1745" s="79"/>
      <c r="IH1745" s="79"/>
      <c r="II1745" s="79"/>
      <c r="IJ1745" s="79"/>
      <c r="IK1745" s="79"/>
      <c r="IL1745" s="79"/>
    </row>
    <row r="1746" s="93" customFormat="1" ht="15.75" customHeight="1" spans="3:246">
      <c r="C1746" s="97"/>
      <c r="D1746" s="98"/>
      <c r="F1746" s="99"/>
      <c r="G1746" s="98"/>
      <c r="IE1746" s="79"/>
      <c r="IF1746" s="79"/>
      <c r="IG1746" s="79"/>
      <c r="IH1746" s="79"/>
      <c r="II1746" s="79"/>
      <c r="IJ1746" s="79"/>
      <c r="IK1746" s="79"/>
      <c r="IL1746" s="79"/>
    </row>
    <row r="1747" s="93" customFormat="1" ht="15.75" customHeight="1" spans="3:246">
      <c r="C1747" s="97"/>
      <c r="D1747" s="98"/>
      <c r="F1747" s="99"/>
      <c r="G1747" s="98"/>
      <c r="IE1747" s="79"/>
      <c r="IF1747" s="79"/>
      <c r="IG1747" s="79"/>
      <c r="IH1747" s="79"/>
      <c r="II1747" s="79"/>
      <c r="IJ1747" s="79"/>
      <c r="IK1747" s="79"/>
      <c r="IL1747" s="79"/>
    </row>
    <row r="1748" s="93" customFormat="1" ht="15.75" customHeight="1" spans="3:246">
      <c r="C1748" s="97"/>
      <c r="D1748" s="98"/>
      <c r="F1748" s="99"/>
      <c r="G1748" s="98"/>
      <c r="IE1748" s="79"/>
      <c r="IF1748" s="79"/>
      <c r="IG1748" s="79"/>
      <c r="IH1748" s="79"/>
      <c r="II1748" s="79"/>
      <c r="IJ1748" s="79"/>
      <c r="IK1748" s="79"/>
      <c r="IL1748" s="79"/>
    </row>
    <row r="1749" s="93" customFormat="1" ht="15.75" customHeight="1" spans="3:246">
      <c r="C1749" s="97"/>
      <c r="D1749" s="98"/>
      <c r="F1749" s="99"/>
      <c r="G1749" s="98"/>
      <c r="IE1749" s="79"/>
      <c r="IF1749" s="79"/>
      <c r="IG1749" s="79"/>
      <c r="IH1749" s="79"/>
      <c r="II1749" s="79"/>
      <c r="IJ1749" s="79"/>
      <c r="IK1749" s="79"/>
      <c r="IL1749" s="79"/>
    </row>
    <row r="1750" s="93" customFormat="1" ht="15.75" customHeight="1" spans="3:246">
      <c r="C1750" s="97"/>
      <c r="D1750" s="98"/>
      <c r="F1750" s="99"/>
      <c r="G1750" s="98"/>
      <c r="IE1750" s="79"/>
      <c r="IF1750" s="79"/>
      <c r="IG1750" s="79"/>
      <c r="IH1750" s="79"/>
      <c r="II1750" s="79"/>
      <c r="IJ1750" s="79"/>
      <c r="IK1750" s="79"/>
      <c r="IL1750" s="79"/>
    </row>
    <row r="1751" s="93" customFormat="1" ht="15.75" customHeight="1" spans="3:246">
      <c r="C1751" s="97"/>
      <c r="D1751" s="98"/>
      <c r="F1751" s="99"/>
      <c r="G1751" s="98"/>
      <c r="IE1751" s="79"/>
      <c r="IF1751" s="79"/>
      <c r="IG1751" s="79"/>
      <c r="IH1751" s="79"/>
      <c r="II1751" s="79"/>
      <c r="IJ1751" s="79"/>
      <c r="IK1751" s="79"/>
      <c r="IL1751" s="79"/>
    </row>
    <row r="1752" s="93" customFormat="1" ht="15.75" customHeight="1" spans="3:246">
      <c r="C1752" s="97"/>
      <c r="D1752" s="98"/>
      <c r="F1752" s="99"/>
      <c r="G1752" s="98"/>
      <c r="IE1752" s="79"/>
      <c r="IF1752" s="79"/>
      <c r="IG1752" s="79"/>
      <c r="IH1752" s="79"/>
      <c r="II1752" s="79"/>
      <c r="IJ1752" s="79"/>
      <c r="IK1752" s="79"/>
      <c r="IL1752" s="79"/>
    </row>
    <row r="1753" s="93" customFormat="1" ht="15.75" customHeight="1" spans="3:246">
      <c r="C1753" s="97"/>
      <c r="D1753" s="98"/>
      <c r="F1753" s="99"/>
      <c r="G1753" s="98"/>
      <c r="IE1753" s="79"/>
      <c r="IF1753" s="79"/>
      <c r="IG1753" s="79"/>
      <c r="IH1753" s="79"/>
      <c r="II1753" s="79"/>
      <c r="IJ1753" s="79"/>
      <c r="IK1753" s="79"/>
      <c r="IL1753" s="79"/>
    </row>
    <row r="1754" s="93" customFormat="1" ht="15.75" customHeight="1" spans="3:246">
      <c r="C1754" s="97"/>
      <c r="D1754" s="98"/>
      <c r="F1754" s="99"/>
      <c r="G1754" s="98"/>
      <c r="IE1754" s="79"/>
      <c r="IF1754" s="79"/>
      <c r="IG1754" s="79"/>
      <c r="IH1754" s="79"/>
      <c r="II1754" s="79"/>
      <c r="IJ1754" s="79"/>
      <c r="IK1754" s="79"/>
      <c r="IL1754" s="79"/>
    </row>
    <row r="1755" s="93" customFormat="1" ht="15.75" customHeight="1" spans="3:246">
      <c r="C1755" s="97"/>
      <c r="D1755" s="98"/>
      <c r="F1755" s="99"/>
      <c r="G1755" s="98"/>
      <c r="IE1755" s="79"/>
      <c r="IF1755" s="79"/>
      <c r="IG1755" s="79"/>
      <c r="IH1755" s="79"/>
      <c r="II1755" s="79"/>
      <c r="IJ1755" s="79"/>
      <c r="IK1755" s="79"/>
      <c r="IL1755" s="79"/>
    </row>
    <row r="1756" s="93" customFormat="1" ht="15.75" customHeight="1" spans="3:246">
      <c r="C1756" s="97"/>
      <c r="D1756" s="98"/>
      <c r="F1756" s="99"/>
      <c r="G1756" s="98"/>
      <c r="IE1756" s="79"/>
      <c r="IF1756" s="79"/>
      <c r="IG1756" s="79"/>
      <c r="IH1756" s="79"/>
      <c r="II1756" s="79"/>
      <c r="IJ1756" s="79"/>
      <c r="IK1756" s="79"/>
      <c r="IL1756" s="79"/>
    </row>
    <row r="1757" s="93" customFormat="1" ht="15.75" customHeight="1" spans="3:246">
      <c r="C1757" s="97"/>
      <c r="D1757" s="98"/>
      <c r="F1757" s="99"/>
      <c r="G1757" s="98"/>
      <c r="IE1757" s="79"/>
      <c r="IF1757" s="79"/>
      <c r="IG1757" s="79"/>
      <c r="IH1757" s="79"/>
      <c r="II1757" s="79"/>
      <c r="IJ1757" s="79"/>
      <c r="IK1757" s="79"/>
      <c r="IL1757" s="79"/>
    </row>
    <row r="1758" s="93" customFormat="1" ht="15.75" customHeight="1" spans="3:246">
      <c r="C1758" s="97"/>
      <c r="D1758" s="98"/>
      <c r="F1758" s="99"/>
      <c r="G1758" s="98"/>
      <c r="IE1758" s="79"/>
      <c r="IF1758" s="79"/>
      <c r="IG1758" s="79"/>
      <c r="IH1758" s="79"/>
      <c r="II1758" s="79"/>
      <c r="IJ1758" s="79"/>
      <c r="IK1758" s="79"/>
      <c r="IL1758" s="79"/>
    </row>
    <row r="1759" s="93" customFormat="1" ht="15.75" customHeight="1" spans="3:246">
      <c r="C1759" s="97"/>
      <c r="D1759" s="98"/>
      <c r="F1759" s="99"/>
      <c r="G1759" s="98"/>
      <c r="IE1759" s="79"/>
      <c r="IF1759" s="79"/>
      <c r="IG1759" s="79"/>
      <c r="IH1759" s="79"/>
      <c r="II1759" s="79"/>
      <c r="IJ1759" s="79"/>
      <c r="IK1759" s="79"/>
      <c r="IL1759" s="79"/>
    </row>
    <row r="1760" s="93" customFormat="1" ht="15.75" customHeight="1" spans="3:246">
      <c r="C1760" s="97"/>
      <c r="D1760" s="98"/>
      <c r="F1760" s="99"/>
      <c r="G1760" s="98"/>
      <c r="IE1760" s="79"/>
      <c r="IF1760" s="79"/>
      <c r="IG1760" s="79"/>
      <c r="IH1760" s="79"/>
      <c r="II1760" s="79"/>
      <c r="IJ1760" s="79"/>
      <c r="IK1760" s="79"/>
      <c r="IL1760" s="79"/>
    </row>
    <row r="1761" s="93" customFormat="1" ht="15.75" customHeight="1" spans="3:246">
      <c r="C1761" s="97"/>
      <c r="D1761" s="98"/>
      <c r="F1761" s="99"/>
      <c r="G1761" s="98"/>
      <c r="IE1761" s="79"/>
      <c r="IF1761" s="79"/>
      <c r="IG1761" s="79"/>
      <c r="IH1761" s="79"/>
      <c r="II1761" s="79"/>
      <c r="IJ1761" s="79"/>
      <c r="IK1761" s="79"/>
      <c r="IL1761" s="79"/>
    </row>
    <row r="1762" s="93" customFormat="1" ht="15.75" customHeight="1" spans="3:246">
      <c r="C1762" s="97"/>
      <c r="D1762" s="98"/>
      <c r="F1762" s="99"/>
      <c r="G1762" s="98"/>
      <c r="IE1762" s="79"/>
      <c r="IF1762" s="79"/>
      <c r="IG1762" s="79"/>
      <c r="IH1762" s="79"/>
      <c r="II1762" s="79"/>
      <c r="IJ1762" s="79"/>
      <c r="IK1762" s="79"/>
      <c r="IL1762" s="79"/>
    </row>
    <row r="1763" s="93" customFormat="1" ht="15.75" customHeight="1" spans="3:246">
      <c r="C1763" s="97"/>
      <c r="D1763" s="98"/>
      <c r="F1763" s="99"/>
      <c r="G1763" s="98"/>
      <c r="IE1763" s="79"/>
      <c r="IF1763" s="79"/>
      <c r="IG1763" s="79"/>
      <c r="IH1763" s="79"/>
      <c r="II1763" s="79"/>
      <c r="IJ1763" s="79"/>
      <c r="IK1763" s="79"/>
      <c r="IL1763" s="79"/>
    </row>
    <row r="1764" s="93" customFormat="1" ht="15.75" customHeight="1" spans="3:246">
      <c r="C1764" s="97"/>
      <c r="D1764" s="98"/>
      <c r="F1764" s="99"/>
      <c r="G1764" s="98"/>
      <c r="IE1764" s="79"/>
      <c r="IF1764" s="79"/>
      <c r="IG1764" s="79"/>
      <c r="IH1764" s="79"/>
      <c r="II1764" s="79"/>
      <c r="IJ1764" s="79"/>
      <c r="IK1764" s="79"/>
      <c r="IL1764" s="79"/>
    </row>
    <row r="1765" s="93" customFormat="1" ht="15.75" customHeight="1" spans="3:246">
      <c r="C1765" s="97"/>
      <c r="D1765" s="98"/>
      <c r="F1765" s="99"/>
      <c r="G1765" s="98"/>
      <c r="IE1765" s="79"/>
      <c r="IF1765" s="79"/>
      <c r="IG1765" s="79"/>
      <c r="IH1765" s="79"/>
      <c r="II1765" s="79"/>
      <c r="IJ1765" s="79"/>
      <c r="IK1765" s="79"/>
      <c r="IL1765" s="79"/>
    </row>
    <row r="1766" s="93" customFormat="1" ht="15.75" customHeight="1" spans="3:246">
      <c r="C1766" s="97"/>
      <c r="D1766" s="98"/>
      <c r="F1766" s="99"/>
      <c r="G1766" s="98"/>
      <c r="IE1766" s="79"/>
      <c r="IF1766" s="79"/>
      <c r="IG1766" s="79"/>
      <c r="IH1766" s="79"/>
      <c r="II1766" s="79"/>
      <c r="IJ1766" s="79"/>
      <c r="IK1766" s="79"/>
      <c r="IL1766" s="79"/>
    </row>
    <row r="1767" s="93" customFormat="1" ht="15.75" customHeight="1" spans="3:246">
      <c r="C1767" s="97"/>
      <c r="D1767" s="98"/>
      <c r="F1767" s="99"/>
      <c r="G1767" s="98"/>
      <c r="IE1767" s="79"/>
      <c r="IF1767" s="79"/>
      <c r="IG1767" s="79"/>
      <c r="IH1767" s="79"/>
      <c r="II1767" s="79"/>
      <c r="IJ1767" s="79"/>
      <c r="IK1767" s="79"/>
      <c r="IL1767" s="79"/>
    </row>
    <row r="1768" s="93" customFormat="1" ht="15.75" customHeight="1" spans="3:246">
      <c r="C1768" s="97"/>
      <c r="D1768" s="98"/>
      <c r="F1768" s="99"/>
      <c r="G1768" s="98"/>
      <c r="IE1768" s="79"/>
      <c r="IF1768" s="79"/>
      <c r="IG1768" s="79"/>
      <c r="IH1768" s="79"/>
      <c r="II1768" s="79"/>
      <c r="IJ1768" s="79"/>
      <c r="IK1768" s="79"/>
      <c r="IL1768" s="79"/>
    </row>
    <row r="1769" s="93" customFormat="1" ht="15.75" customHeight="1" spans="3:246">
      <c r="C1769" s="97"/>
      <c r="D1769" s="98"/>
      <c r="F1769" s="99"/>
      <c r="G1769" s="98"/>
      <c r="IE1769" s="79"/>
      <c r="IF1769" s="79"/>
      <c r="IG1769" s="79"/>
      <c r="IH1769" s="79"/>
      <c r="II1769" s="79"/>
      <c r="IJ1769" s="79"/>
      <c r="IK1769" s="79"/>
      <c r="IL1769" s="79"/>
    </row>
    <row r="1770" s="93" customFormat="1" ht="15.75" customHeight="1" spans="3:246">
      <c r="C1770" s="97"/>
      <c r="D1770" s="98"/>
      <c r="F1770" s="99"/>
      <c r="G1770" s="98"/>
      <c r="IE1770" s="79"/>
      <c r="IF1770" s="79"/>
      <c r="IG1770" s="79"/>
      <c r="IH1770" s="79"/>
      <c r="II1770" s="79"/>
      <c r="IJ1770" s="79"/>
      <c r="IK1770" s="79"/>
      <c r="IL1770" s="79"/>
    </row>
    <row r="1771" s="93" customFormat="1" ht="15.75" customHeight="1" spans="3:246">
      <c r="C1771" s="97"/>
      <c r="D1771" s="98"/>
      <c r="F1771" s="99"/>
      <c r="G1771" s="98"/>
      <c r="IE1771" s="79"/>
      <c r="IF1771" s="79"/>
      <c r="IG1771" s="79"/>
      <c r="IH1771" s="79"/>
      <c r="II1771" s="79"/>
      <c r="IJ1771" s="79"/>
      <c r="IK1771" s="79"/>
      <c r="IL1771" s="79"/>
    </row>
    <row r="1772" s="93" customFormat="1" ht="15.75" customHeight="1" spans="3:246">
      <c r="C1772" s="97"/>
      <c r="D1772" s="98"/>
      <c r="F1772" s="99"/>
      <c r="G1772" s="98"/>
      <c r="IE1772" s="79"/>
      <c r="IF1772" s="79"/>
      <c r="IG1772" s="79"/>
      <c r="IH1772" s="79"/>
      <c r="II1772" s="79"/>
      <c r="IJ1772" s="79"/>
      <c r="IK1772" s="79"/>
      <c r="IL1772" s="79"/>
    </row>
    <row r="1773" s="93" customFormat="1" ht="15.75" customHeight="1" spans="3:246">
      <c r="C1773" s="97"/>
      <c r="D1773" s="98"/>
      <c r="F1773" s="99"/>
      <c r="G1773" s="98"/>
      <c r="IE1773" s="79"/>
      <c r="IF1773" s="79"/>
      <c r="IG1773" s="79"/>
      <c r="IH1773" s="79"/>
      <c r="II1773" s="79"/>
      <c r="IJ1773" s="79"/>
      <c r="IK1773" s="79"/>
      <c r="IL1773" s="79"/>
    </row>
    <row r="1774" s="93" customFormat="1" ht="15.75" customHeight="1" spans="3:246">
      <c r="C1774" s="97"/>
      <c r="D1774" s="98"/>
      <c r="F1774" s="99"/>
      <c r="G1774" s="98"/>
      <c r="IE1774" s="79"/>
      <c r="IF1774" s="79"/>
      <c r="IG1774" s="79"/>
      <c r="IH1774" s="79"/>
      <c r="II1774" s="79"/>
      <c r="IJ1774" s="79"/>
      <c r="IK1774" s="79"/>
      <c r="IL1774" s="79"/>
    </row>
    <row r="1775" s="93" customFormat="1" ht="15.75" customHeight="1" spans="3:246">
      <c r="C1775" s="97"/>
      <c r="D1775" s="98"/>
      <c r="F1775" s="99"/>
      <c r="G1775" s="98"/>
      <c r="IE1775" s="79"/>
      <c r="IF1775" s="79"/>
      <c r="IG1775" s="79"/>
      <c r="IH1775" s="79"/>
      <c r="II1775" s="79"/>
      <c r="IJ1775" s="79"/>
      <c r="IK1775" s="79"/>
      <c r="IL1775" s="79"/>
    </row>
    <row r="1776" s="93" customFormat="1" ht="15.75" customHeight="1" spans="3:246">
      <c r="C1776" s="97"/>
      <c r="D1776" s="98"/>
      <c r="F1776" s="99"/>
      <c r="G1776" s="98"/>
      <c r="IE1776" s="79"/>
      <c r="IF1776" s="79"/>
      <c r="IG1776" s="79"/>
      <c r="IH1776" s="79"/>
      <c r="II1776" s="79"/>
      <c r="IJ1776" s="79"/>
      <c r="IK1776" s="79"/>
      <c r="IL1776" s="79"/>
    </row>
    <row r="1777" s="93" customFormat="1" ht="15.75" customHeight="1" spans="3:246">
      <c r="C1777" s="97"/>
      <c r="D1777" s="98"/>
      <c r="F1777" s="99"/>
      <c r="G1777" s="98"/>
      <c r="IE1777" s="79"/>
      <c r="IF1777" s="79"/>
      <c r="IG1777" s="79"/>
      <c r="IH1777" s="79"/>
      <c r="II1777" s="79"/>
      <c r="IJ1777" s="79"/>
      <c r="IK1777" s="79"/>
      <c r="IL1777" s="79"/>
    </row>
    <row r="1778" s="93" customFormat="1" ht="15.75" customHeight="1" spans="3:246">
      <c r="C1778" s="97"/>
      <c r="D1778" s="98"/>
      <c r="F1778" s="99"/>
      <c r="G1778" s="98"/>
      <c r="IE1778" s="79"/>
      <c r="IF1778" s="79"/>
      <c r="IG1778" s="79"/>
      <c r="IH1778" s="79"/>
      <c r="II1778" s="79"/>
      <c r="IJ1778" s="79"/>
      <c r="IK1778" s="79"/>
      <c r="IL1778" s="79"/>
    </row>
    <row r="1779" s="93" customFormat="1" ht="15.75" customHeight="1" spans="3:246">
      <c r="C1779" s="97"/>
      <c r="D1779" s="98"/>
      <c r="F1779" s="99"/>
      <c r="G1779" s="98"/>
      <c r="IE1779" s="79"/>
      <c r="IF1779" s="79"/>
      <c r="IG1779" s="79"/>
      <c r="IH1779" s="79"/>
      <c r="II1779" s="79"/>
      <c r="IJ1779" s="79"/>
      <c r="IK1779" s="79"/>
      <c r="IL1779" s="79"/>
    </row>
    <row r="1780" s="93" customFormat="1" ht="15.75" customHeight="1" spans="3:246">
      <c r="C1780" s="97"/>
      <c r="D1780" s="98"/>
      <c r="F1780" s="99"/>
      <c r="G1780" s="98"/>
      <c r="IE1780" s="79"/>
      <c r="IF1780" s="79"/>
      <c r="IG1780" s="79"/>
      <c r="IH1780" s="79"/>
      <c r="II1780" s="79"/>
      <c r="IJ1780" s="79"/>
      <c r="IK1780" s="79"/>
      <c r="IL1780" s="79"/>
    </row>
    <row r="1781" s="93" customFormat="1" ht="15.75" customHeight="1" spans="3:246">
      <c r="C1781" s="97"/>
      <c r="D1781" s="98"/>
      <c r="F1781" s="99"/>
      <c r="G1781" s="98"/>
      <c r="IE1781" s="79"/>
      <c r="IF1781" s="79"/>
      <c r="IG1781" s="79"/>
      <c r="IH1781" s="79"/>
      <c r="II1781" s="79"/>
      <c r="IJ1781" s="79"/>
      <c r="IK1781" s="79"/>
      <c r="IL1781" s="79"/>
    </row>
    <row r="1782" s="93" customFormat="1" ht="15.75" customHeight="1" spans="3:246">
      <c r="C1782" s="97"/>
      <c r="D1782" s="98"/>
      <c r="F1782" s="99"/>
      <c r="G1782" s="98"/>
      <c r="IE1782" s="79"/>
      <c r="IF1782" s="79"/>
      <c r="IG1782" s="79"/>
      <c r="IH1782" s="79"/>
      <c r="II1782" s="79"/>
      <c r="IJ1782" s="79"/>
      <c r="IK1782" s="79"/>
      <c r="IL1782" s="79"/>
    </row>
    <row r="1783" s="93" customFormat="1" ht="15.75" customHeight="1" spans="3:246">
      <c r="C1783" s="97"/>
      <c r="D1783" s="98"/>
      <c r="F1783" s="99"/>
      <c r="G1783" s="98"/>
      <c r="IE1783" s="79"/>
      <c r="IF1783" s="79"/>
      <c r="IG1783" s="79"/>
      <c r="IH1783" s="79"/>
      <c r="II1783" s="79"/>
      <c r="IJ1783" s="79"/>
      <c r="IK1783" s="79"/>
      <c r="IL1783" s="79"/>
    </row>
    <row r="1784" s="93" customFormat="1" ht="15.75" customHeight="1" spans="3:246">
      <c r="C1784" s="97"/>
      <c r="D1784" s="98"/>
      <c r="F1784" s="99"/>
      <c r="G1784" s="98"/>
      <c r="IE1784" s="79"/>
      <c r="IF1784" s="79"/>
      <c r="IG1784" s="79"/>
      <c r="IH1784" s="79"/>
      <c r="II1784" s="79"/>
      <c r="IJ1784" s="79"/>
      <c r="IK1784" s="79"/>
      <c r="IL1784" s="79"/>
    </row>
    <row r="1785" s="93" customFormat="1" ht="15.75" customHeight="1" spans="3:246">
      <c r="C1785" s="97"/>
      <c r="D1785" s="98"/>
      <c r="F1785" s="99"/>
      <c r="G1785" s="98"/>
      <c r="IE1785" s="79"/>
      <c r="IF1785" s="79"/>
      <c r="IG1785" s="79"/>
      <c r="IH1785" s="79"/>
      <c r="II1785" s="79"/>
      <c r="IJ1785" s="79"/>
      <c r="IK1785" s="79"/>
      <c r="IL1785" s="79"/>
    </row>
    <row r="1786" s="93" customFormat="1" ht="15.75" customHeight="1" spans="3:246">
      <c r="C1786" s="97"/>
      <c r="D1786" s="98"/>
      <c r="F1786" s="99"/>
      <c r="G1786" s="98"/>
      <c r="IE1786" s="79"/>
      <c r="IF1786" s="79"/>
      <c r="IG1786" s="79"/>
      <c r="IH1786" s="79"/>
      <c r="II1786" s="79"/>
      <c r="IJ1786" s="79"/>
      <c r="IK1786" s="79"/>
      <c r="IL1786" s="79"/>
    </row>
    <row r="1787" s="93" customFormat="1" ht="15.75" customHeight="1" spans="3:246">
      <c r="C1787" s="97"/>
      <c r="D1787" s="98"/>
      <c r="F1787" s="99"/>
      <c r="G1787" s="98"/>
      <c r="IE1787" s="79"/>
      <c r="IF1787" s="79"/>
      <c r="IG1787" s="79"/>
      <c r="IH1787" s="79"/>
      <c r="II1787" s="79"/>
      <c r="IJ1787" s="79"/>
      <c r="IK1787" s="79"/>
      <c r="IL1787" s="79"/>
    </row>
    <row r="1788" s="93" customFormat="1" ht="15.75" customHeight="1" spans="3:246">
      <c r="C1788" s="97"/>
      <c r="D1788" s="98"/>
      <c r="F1788" s="99"/>
      <c r="G1788" s="98"/>
      <c r="IE1788" s="79"/>
      <c r="IF1788" s="79"/>
      <c r="IG1788" s="79"/>
      <c r="IH1788" s="79"/>
      <c r="II1788" s="79"/>
      <c r="IJ1788" s="79"/>
      <c r="IK1788" s="79"/>
      <c r="IL1788" s="79"/>
    </row>
    <row r="1789" s="93" customFormat="1" ht="15.75" customHeight="1" spans="3:246">
      <c r="C1789" s="97"/>
      <c r="D1789" s="98"/>
      <c r="F1789" s="99"/>
      <c r="G1789" s="98"/>
      <c r="IE1789" s="79"/>
      <c r="IF1789" s="79"/>
      <c r="IG1789" s="79"/>
      <c r="IH1789" s="79"/>
      <c r="II1789" s="79"/>
      <c r="IJ1789" s="79"/>
      <c r="IK1789" s="79"/>
      <c r="IL1789" s="79"/>
    </row>
    <row r="1790" s="93" customFormat="1" ht="15.75" customHeight="1" spans="3:246">
      <c r="C1790" s="97"/>
      <c r="D1790" s="98"/>
      <c r="F1790" s="99"/>
      <c r="G1790" s="98"/>
      <c r="IE1790" s="79"/>
      <c r="IF1790" s="79"/>
      <c r="IG1790" s="79"/>
      <c r="IH1790" s="79"/>
      <c r="II1790" s="79"/>
      <c r="IJ1790" s="79"/>
      <c r="IK1790" s="79"/>
      <c r="IL1790" s="79"/>
    </row>
    <row r="1791" s="93" customFormat="1" ht="15.75" customHeight="1" spans="3:246">
      <c r="C1791" s="97"/>
      <c r="D1791" s="98"/>
      <c r="F1791" s="99"/>
      <c r="G1791" s="98"/>
      <c r="IE1791" s="79"/>
      <c r="IF1791" s="79"/>
      <c r="IG1791" s="79"/>
      <c r="IH1791" s="79"/>
      <c r="II1791" s="79"/>
      <c r="IJ1791" s="79"/>
      <c r="IK1791" s="79"/>
      <c r="IL1791" s="79"/>
    </row>
    <row r="1792" s="93" customFormat="1" ht="15.75" customHeight="1" spans="3:246">
      <c r="C1792" s="97"/>
      <c r="D1792" s="98"/>
      <c r="F1792" s="99"/>
      <c r="G1792" s="98"/>
      <c r="IE1792" s="79"/>
      <c r="IF1792" s="79"/>
      <c r="IG1792" s="79"/>
      <c r="IH1792" s="79"/>
      <c r="II1792" s="79"/>
      <c r="IJ1792" s="79"/>
      <c r="IK1792" s="79"/>
      <c r="IL1792" s="79"/>
    </row>
    <row r="1793" s="93" customFormat="1" ht="15.75" customHeight="1" spans="3:246">
      <c r="C1793" s="97"/>
      <c r="D1793" s="98"/>
      <c r="F1793" s="99"/>
      <c r="G1793" s="98"/>
      <c r="IE1793" s="79"/>
      <c r="IF1793" s="79"/>
      <c r="IG1793" s="79"/>
      <c r="IH1793" s="79"/>
      <c r="II1793" s="79"/>
      <c r="IJ1793" s="79"/>
      <c r="IK1793" s="79"/>
      <c r="IL1793" s="79"/>
    </row>
    <row r="1794" s="93" customFormat="1" ht="15.75" customHeight="1" spans="3:246">
      <c r="C1794" s="97"/>
      <c r="D1794" s="98"/>
      <c r="F1794" s="99"/>
      <c r="G1794" s="98"/>
      <c r="IE1794" s="79"/>
      <c r="IF1794" s="79"/>
      <c r="IG1794" s="79"/>
      <c r="IH1794" s="79"/>
      <c r="II1794" s="79"/>
      <c r="IJ1794" s="79"/>
      <c r="IK1794" s="79"/>
      <c r="IL1794" s="79"/>
    </row>
    <row r="1795" s="93" customFormat="1" ht="15.75" customHeight="1" spans="3:246">
      <c r="C1795" s="97"/>
      <c r="D1795" s="98"/>
      <c r="F1795" s="99"/>
      <c r="G1795" s="98"/>
      <c r="IE1795" s="79"/>
      <c r="IF1795" s="79"/>
      <c r="IG1795" s="79"/>
      <c r="IH1795" s="79"/>
      <c r="II1795" s="79"/>
      <c r="IJ1795" s="79"/>
      <c r="IK1795" s="79"/>
      <c r="IL1795" s="79"/>
    </row>
    <row r="1796" s="93" customFormat="1" ht="15.75" customHeight="1" spans="3:246">
      <c r="C1796" s="97"/>
      <c r="D1796" s="98"/>
      <c r="F1796" s="99"/>
      <c r="G1796" s="98"/>
      <c r="IE1796" s="79"/>
      <c r="IF1796" s="79"/>
      <c r="IG1796" s="79"/>
      <c r="IH1796" s="79"/>
      <c r="II1796" s="79"/>
      <c r="IJ1796" s="79"/>
      <c r="IK1796" s="79"/>
      <c r="IL1796" s="79"/>
    </row>
    <row r="1797" s="93" customFormat="1" ht="15.75" customHeight="1" spans="3:246">
      <c r="C1797" s="97"/>
      <c r="D1797" s="98"/>
      <c r="F1797" s="99"/>
      <c r="G1797" s="98"/>
      <c r="IE1797" s="79"/>
      <c r="IF1797" s="79"/>
      <c r="IG1797" s="79"/>
      <c r="IH1797" s="79"/>
      <c r="II1797" s="79"/>
      <c r="IJ1797" s="79"/>
      <c r="IK1797" s="79"/>
      <c r="IL1797" s="79"/>
    </row>
    <row r="1798" s="93" customFormat="1" ht="15.75" customHeight="1" spans="3:246">
      <c r="C1798" s="97"/>
      <c r="D1798" s="98"/>
      <c r="F1798" s="99"/>
      <c r="G1798" s="98"/>
      <c r="IE1798" s="79"/>
      <c r="IF1798" s="79"/>
      <c r="IG1798" s="79"/>
      <c r="IH1798" s="79"/>
      <c r="II1798" s="79"/>
      <c r="IJ1798" s="79"/>
      <c r="IK1798" s="79"/>
      <c r="IL1798" s="79"/>
    </row>
    <row r="1799" s="93" customFormat="1" ht="15.75" customHeight="1" spans="3:246">
      <c r="C1799" s="97"/>
      <c r="D1799" s="98"/>
      <c r="F1799" s="99"/>
      <c r="G1799" s="98"/>
      <c r="IE1799" s="79"/>
      <c r="IF1799" s="79"/>
      <c r="IG1799" s="79"/>
      <c r="IH1799" s="79"/>
      <c r="II1799" s="79"/>
      <c r="IJ1799" s="79"/>
      <c r="IK1799" s="79"/>
      <c r="IL1799" s="79"/>
    </row>
    <row r="1800" s="93" customFormat="1" ht="15.75" customHeight="1" spans="3:246">
      <c r="C1800" s="97"/>
      <c r="D1800" s="98"/>
      <c r="F1800" s="99"/>
      <c r="G1800" s="98"/>
      <c r="IE1800" s="79"/>
      <c r="IF1800" s="79"/>
      <c r="IG1800" s="79"/>
      <c r="IH1800" s="79"/>
      <c r="II1800" s="79"/>
      <c r="IJ1800" s="79"/>
      <c r="IK1800" s="79"/>
      <c r="IL1800" s="79"/>
    </row>
    <row r="1801" s="93" customFormat="1" ht="15.75" customHeight="1" spans="3:246">
      <c r="C1801" s="97"/>
      <c r="D1801" s="98"/>
      <c r="F1801" s="99"/>
      <c r="G1801" s="98"/>
      <c r="IE1801" s="79"/>
      <c r="IF1801" s="79"/>
      <c r="IG1801" s="79"/>
      <c r="IH1801" s="79"/>
      <c r="II1801" s="79"/>
      <c r="IJ1801" s="79"/>
      <c r="IK1801" s="79"/>
      <c r="IL1801" s="79"/>
    </row>
    <row r="1802" s="93" customFormat="1" ht="15.75" customHeight="1" spans="3:246">
      <c r="C1802" s="97"/>
      <c r="D1802" s="98"/>
      <c r="F1802" s="99"/>
      <c r="G1802" s="98"/>
      <c r="IE1802" s="79"/>
      <c r="IF1802" s="79"/>
      <c r="IG1802" s="79"/>
      <c r="IH1802" s="79"/>
      <c r="II1802" s="79"/>
      <c r="IJ1802" s="79"/>
      <c r="IK1802" s="79"/>
      <c r="IL1802" s="79"/>
    </row>
    <row r="1803" s="93" customFormat="1" ht="15.75" customHeight="1" spans="3:246">
      <c r="C1803" s="97"/>
      <c r="D1803" s="98"/>
      <c r="F1803" s="99"/>
      <c r="G1803" s="98"/>
      <c r="IE1803" s="79"/>
      <c r="IF1803" s="79"/>
      <c r="IG1803" s="79"/>
      <c r="IH1803" s="79"/>
      <c r="II1803" s="79"/>
      <c r="IJ1803" s="79"/>
      <c r="IK1803" s="79"/>
      <c r="IL1803" s="79"/>
    </row>
    <row r="1804" s="93" customFormat="1" ht="15.75" customHeight="1" spans="3:246">
      <c r="C1804" s="97"/>
      <c r="D1804" s="98"/>
      <c r="F1804" s="99"/>
      <c r="G1804" s="98"/>
      <c r="IE1804" s="79"/>
      <c r="IF1804" s="79"/>
      <c r="IG1804" s="79"/>
      <c r="IH1804" s="79"/>
      <c r="II1804" s="79"/>
      <c r="IJ1804" s="79"/>
      <c r="IK1804" s="79"/>
      <c r="IL1804" s="79"/>
    </row>
    <row r="1805" s="93" customFormat="1" ht="15.75" customHeight="1" spans="3:246">
      <c r="C1805" s="97"/>
      <c r="D1805" s="98"/>
      <c r="F1805" s="99"/>
      <c r="G1805" s="98"/>
      <c r="IE1805" s="79"/>
      <c r="IF1805" s="79"/>
      <c r="IG1805" s="79"/>
      <c r="IH1805" s="79"/>
      <c r="II1805" s="79"/>
      <c r="IJ1805" s="79"/>
      <c r="IK1805" s="79"/>
      <c r="IL1805" s="79"/>
    </row>
    <row r="1806" s="93" customFormat="1" ht="15.75" customHeight="1" spans="3:246">
      <c r="C1806" s="97"/>
      <c r="D1806" s="98"/>
      <c r="F1806" s="99"/>
      <c r="G1806" s="98"/>
      <c r="IE1806" s="79"/>
      <c r="IF1806" s="79"/>
      <c r="IG1806" s="79"/>
      <c r="IH1806" s="79"/>
      <c r="II1806" s="79"/>
      <c r="IJ1806" s="79"/>
      <c r="IK1806" s="79"/>
      <c r="IL1806" s="79"/>
    </row>
    <row r="1807" s="93" customFormat="1" ht="15.75" customHeight="1" spans="3:246">
      <c r="C1807" s="97"/>
      <c r="D1807" s="98"/>
      <c r="F1807" s="99"/>
      <c r="G1807" s="98"/>
      <c r="IE1807" s="79"/>
      <c r="IF1807" s="79"/>
      <c r="IG1807" s="79"/>
      <c r="IH1807" s="79"/>
      <c r="II1807" s="79"/>
      <c r="IJ1807" s="79"/>
      <c r="IK1807" s="79"/>
      <c r="IL1807" s="79"/>
    </row>
    <row r="1808" s="93" customFormat="1" ht="15.75" customHeight="1" spans="3:246">
      <c r="C1808" s="97"/>
      <c r="D1808" s="98"/>
      <c r="F1808" s="99"/>
      <c r="G1808" s="98"/>
      <c r="IE1808" s="79"/>
      <c r="IF1808" s="79"/>
      <c r="IG1808" s="79"/>
      <c r="IH1808" s="79"/>
      <c r="II1808" s="79"/>
      <c r="IJ1808" s="79"/>
      <c r="IK1808" s="79"/>
      <c r="IL1808" s="79"/>
    </row>
    <row r="1809" s="93" customFormat="1" ht="15.75" customHeight="1" spans="3:246">
      <c r="C1809" s="97"/>
      <c r="D1809" s="98"/>
      <c r="F1809" s="99"/>
      <c r="G1809" s="98"/>
      <c r="IE1809" s="79"/>
      <c r="IF1809" s="79"/>
      <c r="IG1809" s="79"/>
      <c r="IH1809" s="79"/>
      <c r="II1809" s="79"/>
      <c r="IJ1809" s="79"/>
      <c r="IK1809" s="79"/>
      <c r="IL1809" s="79"/>
    </row>
    <row r="1810" s="93" customFormat="1" ht="15.75" customHeight="1" spans="3:246">
      <c r="C1810" s="97"/>
      <c r="D1810" s="98"/>
      <c r="F1810" s="99"/>
      <c r="G1810" s="98"/>
      <c r="IE1810" s="79"/>
      <c r="IF1810" s="79"/>
      <c r="IG1810" s="79"/>
      <c r="IH1810" s="79"/>
      <c r="II1810" s="79"/>
      <c r="IJ1810" s="79"/>
      <c r="IK1810" s="79"/>
      <c r="IL1810" s="79"/>
    </row>
    <row r="1811" s="93" customFormat="1" ht="15.75" customHeight="1" spans="3:246">
      <c r="C1811" s="97"/>
      <c r="D1811" s="98"/>
      <c r="F1811" s="99"/>
      <c r="G1811" s="98"/>
      <c r="IE1811" s="79"/>
      <c r="IF1811" s="79"/>
      <c r="IG1811" s="79"/>
      <c r="IH1811" s="79"/>
      <c r="II1811" s="79"/>
      <c r="IJ1811" s="79"/>
      <c r="IK1811" s="79"/>
      <c r="IL1811" s="79"/>
    </row>
    <row r="1812" s="93" customFormat="1" ht="15.75" customHeight="1" spans="3:246">
      <c r="C1812" s="97"/>
      <c r="D1812" s="98"/>
      <c r="F1812" s="99"/>
      <c r="G1812" s="98"/>
      <c r="IE1812" s="79"/>
      <c r="IF1812" s="79"/>
      <c r="IG1812" s="79"/>
      <c r="IH1812" s="79"/>
      <c r="II1812" s="79"/>
      <c r="IJ1812" s="79"/>
      <c r="IK1812" s="79"/>
      <c r="IL1812" s="79"/>
    </row>
    <row r="1813" s="93" customFormat="1" ht="15.75" customHeight="1" spans="3:246">
      <c r="C1813" s="97"/>
      <c r="D1813" s="98"/>
      <c r="F1813" s="99"/>
      <c r="G1813" s="98"/>
      <c r="IE1813" s="79"/>
      <c r="IF1813" s="79"/>
      <c r="IG1813" s="79"/>
      <c r="IH1813" s="79"/>
      <c r="II1813" s="79"/>
      <c r="IJ1813" s="79"/>
      <c r="IK1813" s="79"/>
      <c r="IL1813" s="79"/>
    </row>
    <row r="1814" s="93" customFormat="1" ht="15.75" customHeight="1" spans="3:246">
      <c r="C1814" s="97"/>
      <c r="D1814" s="98"/>
      <c r="F1814" s="99"/>
      <c r="G1814" s="98"/>
      <c r="IE1814" s="79"/>
      <c r="IF1814" s="79"/>
      <c r="IG1814" s="79"/>
      <c r="IH1814" s="79"/>
      <c r="II1814" s="79"/>
      <c r="IJ1814" s="79"/>
      <c r="IK1814" s="79"/>
      <c r="IL1814" s="79"/>
    </row>
    <row r="1815" s="93" customFormat="1" ht="15.75" customHeight="1" spans="3:246">
      <c r="C1815" s="97"/>
      <c r="D1815" s="98"/>
      <c r="F1815" s="99"/>
      <c r="G1815" s="98"/>
      <c r="IE1815" s="79"/>
      <c r="IF1815" s="79"/>
      <c r="IG1815" s="79"/>
      <c r="IH1815" s="79"/>
      <c r="II1815" s="79"/>
      <c r="IJ1815" s="79"/>
      <c r="IK1815" s="79"/>
      <c r="IL1815" s="79"/>
    </row>
    <row r="1816" s="93" customFormat="1" ht="15.75" customHeight="1" spans="3:246">
      <c r="C1816" s="97"/>
      <c r="D1816" s="98"/>
      <c r="F1816" s="99"/>
      <c r="G1816" s="98"/>
      <c r="IE1816" s="79"/>
      <c r="IF1816" s="79"/>
      <c r="IG1816" s="79"/>
      <c r="IH1816" s="79"/>
      <c r="II1816" s="79"/>
      <c r="IJ1816" s="79"/>
      <c r="IK1816" s="79"/>
      <c r="IL1816" s="79"/>
    </row>
    <row r="1817" s="93" customFormat="1" ht="15.75" customHeight="1" spans="3:246">
      <c r="C1817" s="97"/>
      <c r="D1817" s="98"/>
      <c r="F1817" s="99"/>
      <c r="G1817" s="98"/>
      <c r="IE1817" s="79"/>
      <c r="IF1817" s="79"/>
      <c r="IG1817" s="79"/>
      <c r="IH1817" s="79"/>
      <c r="II1817" s="79"/>
      <c r="IJ1817" s="79"/>
      <c r="IK1817" s="79"/>
      <c r="IL1817" s="79"/>
    </row>
    <row r="1818" s="93" customFormat="1" ht="15.75" customHeight="1" spans="3:246">
      <c r="C1818" s="97"/>
      <c r="D1818" s="98"/>
      <c r="F1818" s="99"/>
      <c r="G1818" s="98"/>
      <c r="IE1818" s="79"/>
      <c r="IF1818" s="79"/>
      <c r="IG1818" s="79"/>
      <c r="IH1818" s="79"/>
      <c r="II1818" s="79"/>
      <c r="IJ1818" s="79"/>
      <c r="IK1818" s="79"/>
      <c r="IL1818" s="79"/>
    </row>
    <row r="1819" s="93" customFormat="1" ht="15.75" customHeight="1" spans="3:246">
      <c r="C1819" s="97"/>
      <c r="D1819" s="98"/>
      <c r="F1819" s="99"/>
      <c r="G1819" s="98"/>
      <c r="IE1819" s="79"/>
      <c r="IF1819" s="79"/>
      <c r="IG1819" s="79"/>
      <c r="IH1819" s="79"/>
      <c r="II1819" s="79"/>
      <c r="IJ1819" s="79"/>
      <c r="IK1819" s="79"/>
      <c r="IL1819" s="79"/>
    </row>
    <row r="1820" s="93" customFormat="1" ht="15.75" customHeight="1" spans="3:246">
      <c r="C1820" s="97"/>
      <c r="D1820" s="98"/>
      <c r="F1820" s="99"/>
      <c r="G1820" s="98"/>
      <c r="IE1820" s="79"/>
      <c r="IF1820" s="79"/>
      <c r="IG1820" s="79"/>
      <c r="IH1820" s="79"/>
      <c r="II1820" s="79"/>
      <c r="IJ1820" s="79"/>
      <c r="IK1820" s="79"/>
      <c r="IL1820" s="79"/>
    </row>
    <row r="1821" s="93" customFormat="1" ht="15.75" customHeight="1" spans="3:246">
      <c r="C1821" s="97"/>
      <c r="D1821" s="98"/>
      <c r="F1821" s="99"/>
      <c r="G1821" s="98"/>
      <c r="IE1821" s="79"/>
      <c r="IF1821" s="79"/>
      <c r="IG1821" s="79"/>
      <c r="IH1821" s="79"/>
      <c r="II1821" s="79"/>
      <c r="IJ1821" s="79"/>
      <c r="IK1821" s="79"/>
      <c r="IL1821" s="79"/>
    </row>
    <row r="1822" s="93" customFormat="1" ht="15.75" customHeight="1" spans="3:246">
      <c r="C1822" s="97"/>
      <c r="D1822" s="98"/>
      <c r="F1822" s="99"/>
      <c r="G1822" s="98"/>
      <c r="IE1822" s="79"/>
      <c r="IF1822" s="79"/>
      <c r="IG1822" s="79"/>
      <c r="IH1822" s="79"/>
      <c r="II1822" s="79"/>
      <c r="IJ1822" s="79"/>
      <c r="IK1822" s="79"/>
      <c r="IL1822" s="79"/>
    </row>
    <row r="1823" s="93" customFormat="1" ht="15.75" customHeight="1" spans="3:246">
      <c r="C1823" s="97"/>
      <c r="D1823" s="98"/>
      <c r="F1823" s="99"/>
      <c r="G1823" s="98"/>
      <c r="IE1823" s="79"/>
      <c r="IF1823" s="79"/>
      <c r="IG1823" s="79"/>
      <c r="IH1823" s="79"/>
      <c r="II1823" s="79"/>
      <c r="IJ1823" s="79"/>
      <c r="IK1823" s="79"/>
      <c r="IL1823" s="79"/>
    </row>
    <row r="1824" s="93" customFormat="1" ht="15.75" customHeight="1" spans="3:246">
      <c r="C1824" s="97"/>
      <c r="D1824" s="98"/>
      <c r="F1824" s="99"/>
      <c r="G1824" s="98"/>
      <c r="IE1824" s="79"/>
      <c r="IF1824" s="79"/>
      <c r="IG1824" s="79"/>
      <c r="IH1824" s="79"/>
      <c r="II1824" s="79"/>
      <c r="IJ1824" s="79"/>
      <c r="IK1824" s="79"/>
      <c r="IL1824" s="79"/>
    </row>
    <row r="1825" s="93" customFormat="1" ht="15.75" customHeight="1" spans="3:246">
      <c r="C1825" s="97"/>
      <c r="D1825" s="98"/>
      <c r="F1825" s="99"/>
      <c r="G1825" s="98"/>
      <c r="IE1825" s="79"/>
      <c r="IF1825" s="79"/>
      <c r="IG1825" s="79"/>
      <c r="IH1825" s="79"/>
      <c r="II1825" s="79"/>
      <c r="IJ1825" s="79"/>
      <c r="IK1825" s="79"/>
      <c r="IL1825" s="79"/>
    </row>
    <row r="1826" s="93" customFormat="1" ht="15.75" customHeight="1" spans="3:246">
      <c r="C1826" s="97"/>
      <c r="D1826" s="98"/>
      <c r="F1826" s="99"/>
      <c r="G1826" s="98"/>
      <c r="IE1826" s="79"/>
      <c r="IF1826" s="79"/>
      <c r="IG1826" s="79"/>
      <c r="IH1826" s="79"/>
      <c r="II1826" s="79"/>
      <c r="IJ1826" s="79"/>
      <c r="IK1826" s="79"/>
      <c r="IL1826" s="79"/>
    </row>
    <row r="1827" s="93" customFormat="1" ht="15.75" customHeight="1" spans="3:246">
      <c r="C1827" s="97"/>
      <c r="D1827" s="98"/>
      <c r="F1827" s="99"/>
      <c r="G1827" s="98"/>
      <c r="IE1827" s="79"/>
      <c r="IF1827" s="79"/>
      <c r="IG1827" s="79"/>
      <c r="IH1827" s="79"/>
      <c r="II1827" s="79"/>
      <c r="IJ1827" s="79"/>
      <c r="IK1827" s="79"/>
      <c r="IL1827" s="79"/>
    </row>
    <row r="1828" s="93" customFormat="1" ht="15.75" customHeight="1" spans="3:246">
      <c r="C1828" s="97"/>
      <c r="D1828" s="98"/>
      <c r="F1828" s="99"/>
      <c r="G1828" s="98"/>
      <c r="IE1828" s="79"/>
      <c r="IF1828" s="79"/>
      <c r="IG1828" s="79"/>
      <c r="IH1828" s="79"/>
      <c r="II1828" s="79"/>
      <c r="IJ1828" s="79"/>
      <c r="IK1828" s="79"/>
      <c r="IL1828" s="79"/>
    </row>
    <row r="1829" s="93" customFormat="1" ht="15.75" customHeight="1" spans="3:246">
      <c r="C1829" s="97"/>
      <c r="D1829" s="98"/>
      <c r="F1829" s="99"/>
      <c r="G1829" s="98"/>
      <c r="IE1829" s="79"/>
      <c r="IF1829" s="79"/>
      <c r="IG1829" s="79"/>
      <c r="IH1829" s="79"/>
      <c r="II1829" s="79"/>
      <c r="IJ1829" s="79"/>
      <c r="IK1829" s="79"/>
      <c r="IL1829" s="79"/>
    </row>
    <row r="1830" s="93" customFormat="1" ht="15.75" customHeight="1" spans="3:246">
      <c r="C1830" s="97"/>
      <c r="D1830" s="98"/>
      <c r="F1830" s="99"/>
      <c r="G1830" s="98"/>
      <c r="IE1830" s="79"/>
      <c r="IF1830" s="79"/>
      <c r="IG1830" s="79"/>
      <c r="IH1830" s="79"/>
      <c r="II1830" s="79"/>
      <c r="IJ1830" s="79"/>
      <c r="IK1830" s="79"/>
      <c r="IL1830" s="79"/>
    </row>
    <row r="1831" s="93" customFormat="1" ht="15.75" customHeight="1" spans="3:246">
      <c r="C1831" s="97"/>
      <c r="D1831" s="98"/>
      <c r="F1831" s="99"/>
      <c r="G1831" s="98"/>
      <c r="IE1831" s="79"/>
      <c r="IF1831" s="79"/>
      <c r="IG1831" s="79"/>
      <c r="IH1831" s="79"/>
      <c r="II1831" s="79"/>
      <c r="IJ1831" s="79"/>
      <c r="IK1831" s="79"/>
      <c r="IL1831" s="79"/>
    </row>
    <row r="1832" s="93" customFormat="1" ht="15.75" customHeight="1" spans="3:246">
      <c r="C1832" s="97"/>
      <c r="D1832" s="98"/>
      <c r="F1832" s="99"/>
      <c r="G1832" s="98"/>
      <c r="IE1832" s="79"/>
      <c r="IF1832" s="79"/>
      <c r="IG1832" s="79"/>
      <c r="IH1832" s="79"/>
      <c r="II1832" s="79"/>
      <c r="IJ1832" s="79"/>
      <c r="IK1832" s="79"/>
      <c r="IL1832" s="79"/>
    </row>
    <row r="1833" s="93" customFormat="1" ht="15.75" customHeight="1" spans="3:246">
      <c r="C1833" s="97"/>
      <c r="D1833" s="98"/>
      <c r="F1833" s="99"/>
      <c r="G1833" s="98"/>
      <c r="IE1833" s="79"/>
      <c r="IF1833" s="79"/>
      <c r="IG1833" s="79"/>
      <c r="IH1833" s="79"/>
      <c r="II1833" s="79"/>
      <c r="IJ1833" s="79"/>
      <c r="IK1833" s="79"/>
      <c r="IL1833" s="79"/>
    </row>
    <row r="1834" s="93" customFormat="1" ht="15.75" customHeight="1" spans="3:246">
      <c r="C1834" s="97"/>
      <c r="D1834" s="98"/>
      <c r="F1834" s="99"/>
      <c r="G1834" s="98"/>
      <c r="IE1834" s="79"/>
      <c r="IF1834" s="79"/>
      <c r="IG1834" s="79"/>
      <c r="IH1834" s="79"/>
      <c r="II1834" s="79"/>
      <c r="IJ1834" s="79"/>
      <c r="IK1834" s="79"/>
      <c r="IL1834" s="79"/>
    </row>
    <row r="1835" s="93" customFormat="1" ht="15.75" customHeight="1" spans="3:246">
      <c r="C1835" s="97"/>
      <c r="D1835" s="98"/>
      <c r="F1835" s="99"/>
      <c r="G1835" s="98"/>
      <c r="IE1835" s="79"/>
      <c r="IF1835" s="79"/>
      <c r="IG1835" s="79"/>
      <c r="IH1835" s="79"/>
      <c r="II1835" s="79"/>
      <c r="IJ1835" s="79"/>
      <c r="IK1835" s="79"/>
      <c r="IL1835" s="79"/>
    </row>
    <row r="1836" s="93" customFormat="1" ht="15.75" customHeight="1" spans="3:246">
      <c r="C1836" s="97"/>
      <c r="D1836" s="98"/>
      <c r="F1836" s="99"/>
      <c r="G1836" s="98"/>
      <c r="IE1836" s="79"/>
      <c r="IF1836" s="79"/>
      <c r="IG1836" s="79"/>
      <c r="IH1836" s="79"/>
      <c r="II1836" s="79"/>
      <c r="IJ1836" s="79"/>
      <c r="IK1836" s="79"/>
      <c r="IL1836" s="79"/>
    </row>
    <row r="1837" s="93" customFormat="1" ht="15.75" customHeight="1" spans="3:246">
      <c r="C1837" s="97"/>
      <c r="D1837" s="98"/>
      <c r="F1837" s="99"/>
      <c r="G1837" s="98"/>
      <c r="IE1837" s="79"/>
      <c r="IF1837" s="79"/>
      <c r="IG1837" s="79"/>
      <c r="IH1837" s="79"/>
      <c r="II1837" s="79"/>
      <c r="IJ1837" s="79"/>
      <c r="IK1837" s="79"/>
      <c r="IL1837" s="79"/>
    </row>
    <row r="1838" s="93" customFormat="1" ht="15.75" customHeight="1" spans="3:246">
      <c r="C1838" s="97"/>
      <c r="D1838" s="98"/>
      <c r="F1838" s="99"/>
      <c r="G1838" s="98"/>
      <c r="IE1838" s="79"/>
      <c r="IF1838" s="79"/>
      <c r="IG1838" s="79"/>
      <c r="IH1838" s="79"/>
      <c r="II1838" s="79"/>
      <c r="IJ1838" s="79"/>
      <c r="IK1838" s="79"/>
      <c r="IL1838" s="79"/>
    </row>
    <row r="1839" s="93" customFormat="1" ht="15.75" customHeight="1" spans="3:246">
      <c r="C1839" s="97"/>
      <c r="D1839" s="98"/>
      <c r="F1839" s="99"/>
      <c r="G1839" s="98"/>
      <c r="IE1839" s="79"/>
      <c r="IF1839" s="79"/>
      <c r="IG1839" s="79"/>
      <c r="IH1839" s="79"/>
      <c r="II1839" s="79"/>
      <c r="IJ1839" s="79"/>
      <c r="IK1839" s="79"/>
      <c r="IL1839" s="79"/>
    </row>
    <row r="1840" s="93" customFormat="1" ht="15.75" customHeight="1" spans="3:246">
      <c r="C1840" s="97"/>
      <c r="D1840" s="98"/>
      <c r="F1840" s="99"/>
      <c r="G1840" s="98"/>
      <c r="IE1840" s="79"/>
      <c r="IF1840" s="79"/>
      <c r="IG1840" s="79"/>
      <c r="IH1840" s="79"/>
      <c r="II1840" s="79"/>
      <c r="IJ1840" s="79"/>
      <c r="IK1840" s="79"/>
      <c r="IL1840" s="79"/>
    </row>
    <row r="1841" s="93" customFormat="1" ht="15.75" customHeight="1" spans="3:246">
      <c r="C1841" s="97"/>
      <c r="D1841" s="98"/>
      <c r="F1841" s="99"/>
      <c r="G1841" s="98"/>
      <c r="IE1841" s="79"/>
      <c r="IF1841" s="79"/>
      <c r="IG1841" s="79"/>
      <c r="IH1841" s="79"/>
      <c r="II1841" s="79"/>
      <c r="IJ1841" s="79"/>
      <c r="IK1841" s="79"/>
      <c r="IL1841" s="79"/>
    </row>
    <row r="1842" s="93" customFormat="1" ht="15.75" customHeight="1" spans="3:246">
      <c r="C1842" s="97"/>
      <c r="D1842" s="98"/>
      <c r="F1842" s="99"/>
      <c r="G1842" s="98"/>
      <c r="IE1842" s="79"/>
      <c r="IF1842" s="79"/>
      <c r="IG1842" s="79"/>
      <c r="IH1842" s="79"/>
      <c r="II1842" s="79"/>
      <c r="IJ1842" s="79"/>
      <c r="IK1842" s="79"/>
      <c r="IL1842" s="79"/>
    </row>
    <row r="1843" s="93" customFormat="1" ht="15.75" customHeight="1" spans="3:246">
      <c r="C1843" s="97"/>
      <c r="D1843" s="98"/>
      <c r="F1843" s="99"/>
      <c r="G1843" s="98"/>
      <c r="IE1843" s="79"/>
      <c r="IF1843" s="79"/>
      <c r="IG1843" s="79"/>
      <c r="IH1843" s="79"/>
      <c r="II1843" s="79"/>
      <c r="IJ1843" s="79"/>
      <c r="IK1843" s="79"/>
      <c r="IL1843" s="79"/>
    </row>
    <row r="1844" s="93" customFormat="1" ht="15.75" customHeight="1" spans="3:246">
      <c r="C1844" s="97"/>
      <c r="D1844" s="98"/>
      <c r="F1844" s="99"/>
      <c r="G1844" s="98"/>
      <c r="IE1844" s="79"/>
      <c r="IF1844" s="79"/>
      <c r="IG1844" s="79"/>
      <c r="IH1844" s="79"/>
      <c r="II1844" s="79"/>
      <c r="IJ1844" s="79"/>
      <c r="IK1844" s="79"/>
      <c r="IL1844" s="79"/>
    </row>
    <row r="1845" s="93" customFormat="1" ht="15.75" customHeight="1" spans="3:246">
      <c r="C1845" s="97"/>
      <c r="D1845" s="98"/>
      <c r="F1845" s="99"/>
      <c r="G1845" s="98"/>
      <c r="IE1845" s="79"/>
      <c r="IF1845" s="79"/>
      <c r="IG1845" s="79"/>
      <c r="IH1845" s="79"/>
      <c r="II1845" s="79"/>
      <c r="IJ1845" s="79"/>
      <c r="IK1845" s="79"/>
      <c r="IL1845" s="79"/>
    </row>
    <row r="1846" s="93" customFormat="1" ht="15.75" customHeight="1" spans="3:246">
      <c r="C1846" s="97"/>
      <c r="D1846" s="98"/>
      <c r="F1846" s="99"/>
      <c r="G1846" s="98"/>
      <c r="IE1846" s="79"/>
      <c r="IF1846" s="79"/>
      <c r="IG1846" s="79"/>
      <c r="IH1846" s="79"/>
      <c r="II1846" s="79"/>
      <c r="IJ1846" s="79"/>
      <c r="IK1846" s="79"/>
      <c r="IL1846" s="79"/>
    </row>
    <row r="1847" s="93" customFormat="1" ht="15.75" customHeight="1" spans="3:246">
      <c r="C1847" s="97"/>
      <c r="D1847" s="98"/>
      <c r="F1847" s="99"/>
      <c r="G1847" s="98"/>
      <c r="IE1847" s="79"/>
      <c r="IF1847" s="79"/>
      <c r="IG1847" s="79"/>
      <c r="IH1847" s="79"/>
      <c r="II1847" s="79"/>
      <c r="IJ1847" s="79"/>
      <c r="IK1847" s="79"/>
      <c r="IL1847" s="79"/>
    </row>
    <row r="1848" s="93" customFormat="1" ht="15.75" customHeight="1" spans="3:246">
      <c r="C1848" s="97"/>
      <c r="D1848" s="98"/>
      <c r="F1848" s="99"/>
      <c r="G1848" s="98"/>
      <c r="IE1848" s="79"/>
      <c r="IF1848" s="79"/>
      <c r="IG1848" s="79"/>
      <c r="IH1848" s="79"/>
      <c r="II1848" s="79"/>
      <c r="IJ1848" s="79"/>
      <c r="IK1848" s="79"/>
      <c r="IL1848" s="79"/>
    </row>
    <row r="1849" s="93" customFormat="1" ht="15.75" customHeight="1" spans="3:246">
      <c r="C1849" s="97"/>
      <c r="D1849" s="98"/>
      <c r="F1849" s="99"/>
      <c r="G1849" s="98"/>
      <c r="IE1849" s="79"/>
      <c r="IF1849" s="79"/>
      <c r="IG1849" s="79"/>
      <c r="IH1849" s="79"/>
      <c r="II1849" s="79"/>
      <c r="IJ1849" s="79"/>
      <c r="IK1849" s="79"/>
      <c r="IL1849" s="79"/>
    </row>
    <row r="1850" s="93" customFormat="1" ht="15.75" customHeight="1" spans="3:246">
      <c r="C1850" s="97"/>
      <c r="D1850" s="98"/>
      <c r="F1850" s="99"/>
      <c r="G1850" s="98"/>
      <c r="IE1850" s="79"/>
      <c r="IF1850" s="79"/>
      <c r="IG1850" s="79"/>
      <c r="IH1850" s="79"/>
      <c r="II1850" s="79"/>
      <c r="IJ1850" s="79"/>
      <c r="IK1850" s="79"/>
      <c r="IL1850" s="79"/>
    </row>
    <row r="1851" s="93" customFormat="1" ht="15.75" customHeight="1" spans="3:246">
      <c r="C1851" s="97"/>
      <c r="D1851" s="98"/>
      <c r="F1851" s="99"/>
      <c r="G1851" s="98"/>
      <c r="IE1851" s="79"/>
      <c r="IF1851" s="79"/>
      <c r="IG1851" s="79"/>
      <c r="IH1851" s="79"/>
      <c r="II1851" s="79"/>
      <c r="IJ1851" s="79"/>
      <c r="IK1851" s="79"/>
      <c r="IL1851" s="79"/>
    </row>
    <row r="1852" s="93" customFormat="1" ht="15.75" customHeight="1" spans="3:246">
      <c r="C1852" s="97"/>
      <c r="D1852" s="98"/>
      <c r="F1852" s="99"/>
      <c r="G1852" s="98"/>
      <c r="IE1852" s="79"/>
      <c r="IF1852" s="79"/>
      <c r="IG1852" s="79"/>
      <c r="IH1852" s="79"/>
      <c r="II1852" s="79"/>
      <c r="IJ1852" s="79"/>
      <c r="IK1852" s="79"/>
      <c r="IL1852" s="79"/>
    </row>
    <row r="1853" s="93" customFormat="1" ht="15.75" customHeight="1" spans="3:246">
      <c r="C1853" s="97"/>
      <c r="D1853" s="98"/>
      <c r="F1853" s="99"/>
      <c r="G1853" s="98"/>
      <c r="IE1853" s="79"/>
      <c r="IF1853" s="79"/>
      <c r="IG1853" s="79"/>
      <c r="IH1853" s="79"/>
      <c r="II1853" s="79"/>
      <c r="IJ1853" s="79"/>
      <c r="IK1853" s="79"/>
      <c r="IL1853" s="79"/>
    </row>
    <row r="1854" s="93" customFormat="1" ht="15.75" customHeight="1" spans="3:246">
      <c r="C1854" s="97"/>
      <c r="D1854" s="98"/>
      <c r="F1854" s="99"/>
      <c r="G1854" s="98"/>
      <c r="IE1854" s="79"/>
      <c r="IF1854" s="79"/>
      <c r="IG1854" s="79"/>
      <c r="IH1854" s="79"/>
      <c r="II1854" s="79"/>
      <c r="IJ1854" s="79"/>
      <c r="IK1854" s="79"/>
      <c r="IL1854" s="79"/>
    </row>
    <row r="1855" s="93" customFormat="1" ht="15.75" customHeight="1" spans="3:246">
      <c r="C1855" s="97"/>
      <c r="D1855" s="98"/>
      <c r="F1855" s="99"/>
      <c r="G1855" s="98"/>
      <c r="IE1855" s="79"/>
      <c r="IF1855" s="79"/>
      <c r="IG1855" s="79"/>
      <c r="IH1855" s="79"/>
      <c r="II1855" s="79"/>
      <c r="IJ1855" s="79"/>
      <c r="IK1855" s="79"/>
      <c r="IL1855" s="79"/>
    </row>
    <row r="1856" s="93" customFormat="1" ht="15.75" customHeight="1" spans="3:246">
      <c r="C1856" s="97"/>
      <c r="D1856" s="98"/>
      <c r="F1856" s="99"/>
      <c r="G1856" s="98"/>
      <c r="IE1856" s="79"/>
      <c r="IF1856" s="79"/>
      <c r="IG1856" s="79"/>
      <c r="IH1856" s="79"/>
      <c r="II1856" s="79"/>
      <c r="IJ1856" s="79"/>
      <c r="IK1856" s="79"/>
      <c r="IL1856" s="79"/>
    </row>
    <row r="1857" s="93" customFormat="1" ht="15.75" customHeight="1" spans="3:246">
      <c r="C1857" s="97"/>
      <c r="D1857" s="98"/>
      <c r="F1857" s="99"/>
      <c r="G1857" s="98"/>
      <c r="IE1857" s="79"/>
      <c r="IF1857" s="79"/>
      <c r="IG1857" s="79"/>
      <c r="IH1857" s="79"/>
      <c r="II1857" s="79"/>
      <c r="IJ1857" s="79"/>
      <c r="IK1857" s="79"/>
      <c r="IL1857" s="79"/>
    </row>
    <row r="1858" s="93" customFormat="1" ht="15.75" customHeight="1" spans="3:246">
      <c r="C1858" s="97"/>
      <c r="D1858" s="98"/>
      <c r="F1858" s="99"/>
      <c r="G1858" s="98"/>
      <c r="IE1858" s="79"/>
      <c r="IF1858" s="79"/>
      <c r="IG1858" s="79"/>
      <c r="IH1858" s="79"/>
      <c r="II1858" s="79"/>
      <c r="IJ1858" s="79"/>
      <c r="IK1858" s="79"/>
      <c r="IL1858" s="79"/>
    </row>
    <row r="1859" s="93" customFormat="1" ht="15.75" customHeight="1" spans="3:246">
      <c r="C1859" s="97"/>
      <c r="D1859" s="98"/>
      <c r="F1859" s="99"/>
      <c r="G1859" s="98"/>
      <c r="IE1859" s="79"/>
      <c r="IF1859" s="79"/>
      <c r="IG1859" s="79"/>
      <c r="IH1859" s="79"/>
      <c r="II1859" s="79"/>
      <c r="IJ1859" s="79"/>
      <c r="IK1859" s="79"/>
      <c r="IL1859" s="79"/>
    </row>
    <row r="1860" s="93" customFormat="1" ht="15.75" customHeight="1" spans="3:246">
      <c r="C1860" s="97"/>
      <c r="D1860" s="98"/>
      <c r="F1860" s="99"/>
      <c r="G1860" s="98"/>
      <c r="IE1860" s="79"/>
      <c r="IF1860" s="79"/>
      <c r="IG1860" s="79"/>
      <c r="IH1860" s="79"/>
      <c r="II1860" s="79"/>
      <c r="IJ1860" s="79"/>
      <c r="IK1860" s="79"/>
      <c r="IL1860" s="79"/>
    </row>
    <row r="1861" s="93" customFormat="1" ht="15.75" customHeight="1" spans="3:246">
      <c r="C1861" s="97"/>
      <c r="D1861" s="98"/>
      <c r="F1861" s="99"/>
      <c r="G1861" s="98"/>
      <c r="IE1861" s="79"/>
      <c r="IF1861" s="79"/>
      <c r="IG1861" s="79"/>
      <c r="IH1861" s="79"/>
      <c r="II1861" s="79"/>
      <c r="IJ1861" s="79"/>
      <c r="IK1861" s="79"/>
      <c r="IL1861" s="79"/>
    </row>
    <row r="1862" s="93" customFormat="1" ht="15.75" customHeight="1" spans="3:246">
      <c r="C1862" s="97"/>
      <c r="D1862" s="98"/>
      <c r="F1862" s="99"/>
      <c r="G1862" s="98"/>
      <c r="IE1862" s="79"/>
      <c r="IF1862" s="79"/>
      <c r="IG1862" s="79"/>
      <c r="IH1862" s="79"/>
      <c r="II1862" s="79"/>
      <c r="IJ1862" s="79"/>
      <c r="IK1862" s="79"/>
      <c r="IL1862" s="79"/>
    </row>
    <row r="1863" s="93" customFormat="1" ht="15.75" customHeight="1" spans="3:246">
      <c r="C1863" s="97"/>
      <c r="D1863" s="98"/>
      <c r="F1863" s="99"/>
      <c r="G1863" s="98"/>
      <c r="IE1863" s="79"/>
      <c r="IF1863" s="79"/>
      <c r="IG1863" s="79"/>
      <c r="IH1863" s="79"/>
      <c r="II1863" s="79"/>
      <c r="IJ1863" s="79"/>
      <c r="IK1863" s="79"/>
      <c r="IL1863" s="79"/>
    </row>
    <row r="1864" s="93" customFormat="1" ht="15.75" customHeight="1" spans="3:246">
      <c r="C1864" s="97"/>
      <c r="D1864" s="98"/>
      <c r="F1864" s="99"/>
      <c r="G1864" s="98"/>
      <c r="IE1864" s="79"/>
      <c r="IF1864" s="79"/>
      <c r="IG1864" s="79"/>
      <c r="IH1864" s="79"/>
      <c r="II1864" s="79"/>
      <c r="IJ1864" s="79"/>
      <c r="IK1864" s="79"/>
      <c r="IL1864" s="79"/>
    </row>
    <row r="1865" s="93" customFormat="1" ht="15.75" customHeight="1" spans="3:246">
      <c r="C1865" s="97"/>
      <c r="D1865" s="98"/>
      <c r="F1865" s="99"/>
      <c r="G1865" s="98"/>
      <c r="IE1865" s="79"/>
      <c r="IF1865" s="79"/>
      <c r="IG1865" s="79"/>
      <c r="IH1865" s="79"/>
      <c r="II1865" s="79"/>
      <c r="IJ1865" s="79"/>
      <c r="IK1865" s="79"/>
      <c r="IL1865" s="79"/>
    </row>
    <row r="1866" s="93" customFormat="1" ht="15.75" customHeight="1" spans="3:246">
      <c r="C1866" s="97"/>
      <c r="D1866" s="98"/>
      <c r="F1866" s="99"/>
      <c r="G1866" s="98"/>
      <c r="IE1866" s="79"/>
      <c r="IF1866" s="79"/>
      <c r="IG1866" s="79"/>
      <c r="IH1866" s="79"/>
      <c r="II1866" s="79"/>
      <c r="IJ1866" s="79"/>
      <c r="IK1866" s="79"/>
      <c r="IL1866" s="79"/>
    </row>
    <row r="1867" s="93" customFormat="1" ht="15.75" customHeight="1" spans="3:246">
      <c r="C1867" s="97"/>
      <c r="D1867" s="98"/>
      <c r="F1867" s="99"/>
      <c r="G1867" s="98"/>
      <c r="IE1867" s="79"/>
      <c r="IF1867" s="79"/>
      <c r="IG1867" s="79"/>
      <c r="IH1867" s="79"/>
      <c r="II1867" s="79"/>
      <c r="IJ1867" s="79"/>
      <c r="IK1867" s="79"/>
      <c r="IL1867" s="79"/>
    </row>
    <row r="1868" s="93" customFormat="1" ht="15.75" customHeight="1" spans="3:246">
      <c r="C1868" s="97"/>
      <c r="D1868" s="98"/>
      <c r="F1868" s="99"/>
      <c r="G1868" s="98"/>
      <c r="IE1868" s="79"/>
      <c r="IF1868" s="79"/>
      <c r="IG1868" s="79"/>
      <c r="IH1868" s="79"/>
      <c r="II1868" s="79"/>
      <c r="IJ1868" s="79"/>
      <c r="IK1868" s="79"/>
      <c r="IL1868" s="79"/>
    </row>
    <row r="1869" s="93" customFormat="1" ht="15.75" customHeight="1" spans="3:246">
      <c r="C1869" s="97"/>
      <c r="D1869" s="98"/>
      <c r="F1869" s="99"/>
      <c r="G1869" s="98"/>
      <c r="IE1869" s="79"/>
      <c r="IF1869" s="79"/>
      <c r="IG1869" s="79"/>
      <c r="IH1869" s="79"/>
      <c r="II1869" s="79"/>
      <c r="IJ1869" s="79"/>
      <c r="IK1869" s="79"/>
      <c r="IL1869" s="79"/>
    </row>
    <row r="1870" s="93" customFormat="1" ht="15.75" customHeight="1" spans="3:246">
      <c r="C1870" s="97"/>
      <c r="D1870" s="98"/>
      <c r="F1870" s="99"/>
      <c r="G1870" s="98"/>
      <c r="IE1870" s="79"/>
      <c r="IF1870" s="79"/>
      <c r="IG1870" s="79"/>
      <c r="IH1870" s="79"/>
      <c r="II1870" s="79"/>
      <c r="IJ1870" s="79"/>
      <c r="IK1870" s="79"/>
      <c r="IL1870" s="79"/>
    </row>
    <row r="1871" s="93" customFormat="1" ht="15.75" customHeight="1" spans="3:246">
      <c r="C1871" s="97"/>
      <c r="D1871" s="98"/>
      <c r="F1871" s="99"/>
      <c r="G1871" s="98"/>
      <c r="IE1871" s="79"/>
      <c r="IF1871" s="79"/>
      <c r="IG1871" s="79"/>
      <c r="IH1871" s="79"/>
      <c r="II1871" s="79"/>
      <c r="IJ1871" s="79"/>
      <c r="IK1871" s="79"/>
      <c r="IL1871" s="79"/>
    </row>
    <row r="1872" s="93" customFormat="1" ht="15.75" customHeight="1" spans="3:246">
      <c r="C1872" s="97"/>
      <c r="D1872" s="98"/>
      <c r="F1872" s="99"/>
      <c r="G1872" s="98"/>
      <c r="IE1872" s="79"/>
      <c r="IF1872" s="79"/>
      <c r="IG1872" s="79"/>
      <c r="IH1872" s="79"/>
      <c r="II1872" s="79"/>
      <c r="IJ1872" s="79"/>
      <c r="IK1872" s="79"/>
      <c r="IL1872" s="79"/>
    </row>
    <row r="1873" s="93" customFormat="1" ht="15.75" customHeight="1" spans="3:246">
      <c r="C1873" s="97"/>
      <c r="D1873" s="98"/>
      <c r="F1873" s="99"/>
      <c r="G1873" s="98"/>
      <c r="IE1873" s="79"/>
      <c r="IF1873" s="79"/>
      <c r="IG1873" s="79"/>
      <c r="IH1873" s="79"/>
      <c r="II1873" s="79"/>
      <c r="IJ1873" s="79"/>
      <c r="IK1873" s="79"/>
      <c r="IL1873" s="79"/>
    </row>
    <row r="1874" s="93" customFormat="1" ht="15.75" customHeight="1" spans="3:246">
      <c r="C1874" s="97"/>
      <c r="D1874" s="98"/>
      <c r="F1874" s="99"/>
      <c r="G1874" s="98"/>
      <c r="IE1874" s="79"/>
      <c r="IF1874" s="79"/>
      <c r="IG1874" s="79"/>
      <c r="IH1874" s="79"/>
      <c r="II1874" s="79"/>
      <c r="IJ1874" s="79"/>
      <c r="IK1874" s="79"/>
      <c r="IL1874" s="79"/>
    </row>
    <row r="1875" s="93" customFormat="1" ht="15.75" customHeight="1" spans="3:246">
      <c r="C1875" s="97"/>
      <c r="D1875" s="98"/>
      <c r="F1875" s="99"/>
      <c r="G1875" s="98"/>
      <c r="IE1875" s="79"/>
      <c r="IF1875" s="79"/>
      <c r="IG1875" s="79"/>
      <c r="IH1875" s="79"/>
      <c r="II1875" s="79"/>
      <c r="IJ1875" s="79"/>
      <c r="IK1875" s="79"/>
      <c r="IL1875" s="79"/>
    </row>
    <row r="1876" s="93" customFormat="1" ht="15.75" customHeight="1" spans="3:246">
      <c r="C1876" s="97"/>
      <c r="D1876" s="98"/>
      <c r="F1876" s="99"/>
      <c r="G1876" s="98"/>
      <c r="IE1876" s="79"/>
      <c r="IF1876" s="79"/>
      <c r="IG1876" s="79"/>
      <c r="IH1876" s="79"/>
      <c r="II1876" s="79"/>
      <c r="IJ1876" s="79"/>
      <c r="IK1876" s="79"/>
      <c r="IL1876" s="79"/>
    </row>
    <row r="1877" s="93" customFormat="1" ht="15.75" customHeight="1" spans="3:246">
      <c r="C1877" s="97"/>
      <c r="D1877" s="98"/>
      <c r="F1877" s="99"/>
      <c r="G1877" s="98"/>
      <c r="IE1877" s="79"/>
      <c r="IF1877" s="79"/>
      <c r="IG1877" s="79"/>
      <c r="IH1877" s="79"/>
      <c r="II1877" s="79"/>
      <c r="IJ1877" s="79"/>
      <c r="IK1877" s="79"/>
      <c r="IL1877" s="79"/>
    </row>
    <row r="1878" s="93" customFormat="1" ht="15.75" customHeight="1" spans="3:246">
      <c r="C1878" s="97"/>
      <c r="D1878" s="98"/>
      <c r="F1878" s="99"/>
      <c r="G1878" s="98"/>
      <c r="IE1878" s="79"/>
      <c r="IF1878" s="79"/>
      <c r="IG1878" s="79"/>
      <c r="IH1878" s="79"/>
      <c r="II1878" s="79"/>
      <c r="IJ1878" s="79"/>
      <c r="IK1878" s="79"/>
      <c r="IL1878" s="79"/>
    </row>
    <row r="1879" s="93" customFormat="1" ht="15.75" customHeight="1" spans="3:246">
      <c r="C1879" s="97"/>
      <c r="D1879" s="98"/>
      <c r="F1879" s="99"/>
      <c r="G1879" s="98"/>
      <c r="IE1879" s="79"/>
      <c r="IF1879" s="79"/>
      <c r="IG1879" s="79"/>
      <c r="IH1879" s="79"/>
      <c r="II1879" s="79"/>
      <c r="IJ1879" s="79"/>
      <c r="IK1879" s="79"/>
      <c r="IL1879" s="79"/>
    </row>
    <row r="1880" s="93" customFormat="1" ht="15.75" customHeight="1" spans="3:246">
      <c r="C1880" s="97"/>
      <c r="D1880" s="98"/>
      <c r="F1880" s="99"/>
      <c r="G1880" s="98"/>
      <c r="IE1880" s="79"/>
      <c r="IF1880" s="79"/>
      <c r="IG1880" s="79"/>
      <c r="IH1880" s="79"/>
      <c r="II1880" s="79"/>
      <c r="IJ1880" s="79"/>
      <c r="IK1880" s="79"/>
      <c r="IL1880" s="79"/>
    </row>
    <row r="1881" s="93" customFormat="1" ht="15.75" customHeight="1" spans="3:246">
      <c r="C1881" s="97"/>
      <c r="D1881" s="98"/>
      <c r="F1881" s="99"/>
      <c r="G1881" s="98"/>
      <c r="IE1881" s="79"/>
      <c r="IF1881" s="79"/>
      <c r="IG1881" s="79"/>
      <c r="IH1881" s="79"/>
      <c r="II1881" s="79"/>
      <c r="IJ1881" s="79"/>
      <c r="IK1881" s="79"/>
      <c r="IL1881" s="79"/>
    </row>
    <row r="1882" s="93" customFormat="1" ht="15.75" customHeight="1" spans="3:246">
      <c r="C1882" s="97"/>
      <c r="D1882" s="98"/>
      <c r="F1882" s="99"/>
      <c r="G1882" s="98"/>
      <c r="IE1882" s="79"/>
      <c r="IF1882" s="79"/>
      <c r="IG1882" s="79"/>
      <c r="IH1882" s="79"/>
      <c r="II1882" s="79"/>
      <c r="IJ1882" s="79"/>
      <c r="IK1882" s="79"/>
      <c r="IL1882" s="79"/>
    </row>
    <row r="1883" s="93" customFormat="1" ht="15.75" customHeight="1" spans="3:246">
      <c r="C1883" s="97"/>
      <c r="D1883" s="98"/>
      <c r="F1883" s="99"/>
      <c r="G1883" s="98"/>
      <c r="IE1883" s="79"/>
      <c r="IF1883" s="79"/>
      <c r="IG1883" s="79"/>
      <c r="IH1883" s="79"/>
      <c r="II1883" s="79"/>
      <c r="IJ1883" s="79"/>
      <c r="IK1883" s="79"/>
      <c r="IL1883" s="79"/>
    </row>
    <row r="1884" s="93" customFormat="1" ht="15.75" customHeight="1" spans="3:246">
      <c r="C1884" s="97"/>
      <c r="D1884" s="98"/>
      <c r="F1884" s="99"/>
      <c r="G1884" s="98"/>
      <c r="IE1884" s="79"/>
      <c r="IF1884" s="79"/>
      <c r="IG1884" s="79"/>
      <c r="IH1884" s="79"/>
      <c r="II1884" s="79"/>
      <c r="IJ1884" s="79"/>
      <c r="IK1884" s="79"/>
      <c r="IL1884" s="79"/>
    </row>
    <row r="1885" s="93" customFormat="1" ht="15.75" customHeight="1" spans="3:246">
      <c r="C1885" s="97"/>
      <c r="D1885" s="98"/>
      <c r="F1885" s="99"/>
      <c r="G1885" s="98"/>
      <c r="IE1885" s="79"/>
      <c r="IF1885" s="79"/>
      <c r="IG1885" s="79"/>
      <c r="IH1885" s="79"/>
      <c r="II1885" s="79"/>
      <c r="IJ1885" s="79"/>
      <c r="IK1885" s="79"/>
      <c r="IL1885" s="79"/>
    </row>
    <row r="1886" s="93" customFormat="1" ht="15.75" customHeight="1" spans="3:246">
      <c r="C1886" s="97"/>
      <c r="D1886" s="98"/>
      <c r="F1886" s="99"/>
      <c r="G1886" s="98"/>
      <c r="IE1886" s="79"/>
      <c r="IF1886" s="79"/>
      <c r="IG1886" s="79"/>
      <c r="IH1886" s="79"/>
      <c r="II1886" s="79"/>
      <c r="IJ1886" s="79"/>
      <c r="IK1886" s="79"/>
      <c r="IL1886" s="79"/>
    </row>
    <row r="1887" s="93" customFormat="1" ht="15.75" customHeight="1" spans="3:246">
      <c r="C1887" s="97"/>
      <c r="D1887" s="98"/>
      <c r="F1887" s="99"/>
      <c r="G1887" s="98"/>
      <c r="IE1887" s="79"/>
      <c r="IF1887" s="79"/>
      <c r="IG1887" s="79"/>
      <c r="IH1887" s="79"/>
      <c r="II1887" s="79"/>
      <c r="IJ1887" s="79"/>
      <c r="IK1887" s="79"/>
      <c r="IL1887" s="79"/>
    </row>
    <row r="1888" s="93" customFormat="1" ht="15.75" customHeight="1" spans="3:246">
      <c r="C1888" s="97"/>
      <c r="D1888" s="98"/>
      <c r="F1888" s="99"/>
      <c r="G1888" s="98"/>
      <c r="IE1888" s="79"/>
      <c r="IF1888" s="79"/>
      <c r="IG1888" s="79"/>
      <c r="IH1888" s="79"/>
      <c r="II1888" s="79"/>
      <c r="IJ1888" s="79"/>
      <c r="IK1888" s="79"/>
      <c r="IL1888" s="79"/>
    </row>
    <row r="1889" s="93" customFormat="1" ht="15.75" customHeight="1" spans="3:246">
      <c r="C1889" s="97"/>
      <c r="D1889" s="98"/>
      <c r="F1889" s="99"/>
      <c r="G1889" s="98"/>
      <c r="IE1889" s="79"/>
      <c r="IF1889" s="79"/>
      <c r="IG1889" s="79"/>
      <c r="IH1889" s="79"/>
      <c r="II1889" s="79"/>
      <c r="IJ1889" s="79"/>
      <c r="IK1889" s="79"/>
      <c r="IL1889" s="79"/>
    </row>
    <row r="1890" s="93" customFormat="1" ht="15.75" customHeight="1" spans="3:246">
      <c r="C1890" s="97"/>
      <c r="D1890" s="98"/>
      <c r="F1890" s="99"/>
      <c r="G1890" s="98"/>
      <c r="IE1890" s="79"/>
      <c r="IF1890" s="79"/>
      <c r="IG1890" s="79"/>
      <c r="IH1890" s="79"/>
      <c r="II1890" s="79"/>
      <c r="IJ1890" s="79"/>
      <c r="IK1890" s="79"/>
      <c r="IL1890" s="79"/>
    </row>
    <row r="1891" s="93" customFormat="1" ht="15.75" customHeight="1" spans="3:246">
      <c r="C1891" s="97"/>
      <c r="D1891" s="98"/>
      <c r="F1891" s="99"/>
      <c r="G1891" s="98"/>
      <c r="IE1891" s="79"/>
      <c r="IF1891" s="79"/>
      <c r="IG1891" s="79"/>
      <c r="IH1891" s="79"/>
      <c r="II1891" s="79"/>
      <c r="IJ1891" s="79"/>
      <c r="IK1891" s="79"/>
      <c r="IL1891" s="79"/>
    </row>
    <row r="1892" s="93" customFormat="1" ht="15.75" customHeight="1" spans="3:246">
      <c r="C1892" s="97"/>
      <c r="D1892" s="98"/>
      <c r="F1892" s="99"/>
      <c r="G1892" s="98"/>
      <c r="IE1892" s="79"/>
      <c r="IF1892" s="79"/>
      <c r="IG1892" s="79"/>
      <c r="IH1892" s="79"/>
      <c r="II1892" s="79"/>
      <c r="IJ1892" s="79"/>
      <c r="IK1892" s="79"/>
      <c r="IL1892" s="79"/>
    </row>
    <row r="1893" s="93" customFormat="1" ht="15.75" customHeight="1" spans="3:246">
      <c r="C1893" s="97"/>
      <c r="D1893" s="98"/>
      <c r="F1893" s="99"/>
      <c r="G1893" s="98"/>
      <c r="IE1893" s="79"/>
      <c r="IF1893" s="79"/>
      <c r="IG1893" s="79"/>
      <c r="IH1893" s="79"/>
      <c r="II1893" s="79"/>
      <c r="IJ1893" s="79"/>
      <c r="IK1893" s="79"/>
      <c r="IL1893" s="79"/>
    </row>
    <row r="1894" s="93" customFormat="1" ht="15.75" customHeight="1" spans="3:246">
      <c r="C1894" s="97"/>
      <c r="D1894" s="98"/>
      <c r="F1894" s="99"/>
      <c r="G1894" s="98"/>
      <c r="IE1894" s="79"/>
      <c r="IF1894" s="79"/>
      <c r="IG1894" s="79"/>
      <c r="IH1894" s="79"/>
      <c r="II1894" s="79"/>
      <c r="IJ1894" s="79"/>
      <c r="IK1894" s="79"/>
      <c r="IL1894" s="79"/>
    </row>
    <row r="1895" s="93" customFormat="1" ht="15.75" customHeight="1" spans="3:246">
      <c r="C1895" s="97"/>
      <c r="D1895" s="98"/>
      <c r="F1895" s="99"/>
      <c r="G1895" s="98"/>
      <c r="IE1895" s="79"/>
      <c r="IF1895" s="79"/>
      <c r="IG1895" s="79"/>
      <c r="IH1895" s="79"/>
      <c r="II1895" s="79"/>
      <c r="IJ1895" s="79"/>
      <c r="IK1895" s="79"/>
      <c r="IL1895" s="79"/>
    </row>
    <row r="1896" s="93" customFormat="1" ht="15.75" customHeight="1" spans="3:246">
      <c r="C1896" s="97"/>
      <c r="D1896" s="98"/>
      <c r="F1896" s="99"/>
      <c r="G1896" s="98"/>
      <c r="IE1896" s="79"/>
      <c r="IF1896" s="79"/>
      <c r="IG1896" s="79"/>
      <c r="IH1896" s="79"/>
      <c r="II1896" s="79"/>
      <c r="IJ1896" s="79"/>
      <c r="IK1896" s="79"/>
      <c r="IL1896" s="79"/>
    </row>
    <row r="1897" s="93" customFormat="1" ht="15.75" customHeight="1" spans="3:246">
      <c r="C1897" s="97"/>
      <c r="D1897" s="98"/>
      <c r="F1897" s="99"/>
      <c r="G1897" s="98"/>
      <c r="IE1897" s="79"/>
      <c r="IF1897" s="79"/>
      <c r="IG1897" s="79"/>
      <c r="IH1897" s="79"/>
      <c r="II1897" s="79"/>
      <c r="IJ1897" s="79"/>
      <c r="IK1897" s="79"/>
      <c r="IL1897" s="79"/>
    </row>
    <row r="1898" s="93" customFormat="1" ht="15.75" customHeight="1" spans="3:246">
      <c r="C1898" s="97"/>
      <c r="D1898" s="98"/>
      <c r="F1898" s="99"/>
      <c r="G1898" s="98"/>
      <c r="IE1898" s="79"/>
      <c r="IF1898" s="79"/>
      <c r="IG1898" s="79"/>
      <c r="IH1898" s="79"/>
      <c r="II1898" s="79"/>
      <c r="IJ1898" s="79"/>
      <c r="IK1898" s="79"/>
      <c r="IL1898" s="79"/>
    </row>
    <row r="1899" s="93" customFormat="1" ht="15.75" customHeight="1" spans="3:246">
      <c r="C1899" s="97"/>
      <c r="D1899" s="98"/>
      <c r="F1899" s="99"/>
      <c r="G1899" s="98"/>
      <c r="IE1899" s="79"/>
      <c r="IF1899" s="79"/>
      <c r="IG1899" s="79"/>
      <c r="IH1899" s="79"/>
      <c r="II1899" s="79"/>
      <c r="IJ1899" s="79"/>
      <c r="IK1899" s="79"/>
      <c r="IL1899" s="79"/>
    </row>
    <row r="1900" s="93" customFormat="1" ht="15.75" customHeight="1" spans="3:246">
      <c r="C1900" s="97"/>
      <c r="D1900" s="98"/>
      <c r="F1900" s="99"/>
      <c r="G1900" s="98"/>
      <c r="IE1900" s="79"/>
      <c r="IF1900" s="79"/>
      <c r="IG1900" s="79"/>
      <c r="IH1900" s="79"/>
      <c r="II1900" s="79"/>
      <c r="IJ1900" s="79"/>
      <c r="IK1900" s="79"/>
      <c r="IL1900" s="79"/>
    </row>
    <row r="1901" s="93" customFormat="1" ht="15.75" customHeight="1" spans="3:246">
      <c r="C1901" s="97"/>
      <c r="D1901" s="98"/>
      <c r="F1901" s="99"/>
      <c r="G1901" s="98"/>
      <c r="IE1901" s="79"/>
      <c r="IF1901" s="79"/>
      <c r="IG1901" s="79"/>
      <c r="IH1901" s="79"/>
      <c r="II1901" s="79"/>
      <c r="IJ1901" s="79"/>
      <c r="IK1901" s="79"/>
      <c r="IL1901" s="79"/>
    </row>
    <row r="1902" s="93" customFormat="1" ht="15.75" customHeight="1" spans="3:246">
      <c r="C1902" s="97"/>
      <c r="D1902" s="98"/>
      <c r="F1902" s="99"/>
      <c r="G1902" s="98"/>
      <c r="IE1902" s="79"/>
      <c r="IF1902" s="79"/>
      <c r="IG1902" s="79"/>
      <c r="IH1902" s="79"/>
      <c r="II1902" s="79"/>
      <c r="IJ1902" s="79"/>
      <c r="IK1902" s="79"/>
      <c r="IL1902" s="79"/>
    </row>
    <row r="1903" s="93" customFormat="1" ht="15.75" customHeight="1" spans="3:246">
      <c r="C1903" s="97"/>
      <c r="D1903" s="98"/>
      <c r="F1903" s="99"/>
      <c r="G1903" s="98"/>
      <c r="IE1903" s="79"/>
      <c r="IF1903" s="79"/>
      <c r="IG1903" s="79"/>
      <c r="IH1903" s="79"/>
      <c r="II1903" s="79"/>
      <c r="IJ1903" s="79"/>
      <c r="IK1903" s="79"/>
      <c r="IL1903" s="79"/>
    </row>
    <row r="1904" s="93" customFormat="1" ht="15.75" customHeight="1" spans="3:246">
      <c r="C1904" s="97"/>
      <c r="D1904" s="98"/>
      <c r="F1904" s="99"/>
      <c r="G1904" s="98"/>
      <c r="IE1904" s="79"/>
      <c r="IF1904" s="79"/>
      <c r="IG1904" s="79"/>
      <c r="IH1904" s="79"/>
      <c r="II1904" s="79"/>
      <c r="IJ1904" s="79"/>
      <c r="IK1904" s="79"/>
      <c r="IL1904" s="79"/>
    </row>
    <row r="1905" s="93" customFormat="1" ht="15.75" customHeight="1" spans="3:246">
      <c r="C1905" s="97"/>
      <c r="D1905" s="98"/>
      <c r="F1905" s="99"/>
      <c r="G1905" s="98"/>
      <c r="IE1905" s="79"/>
      <c r="IF1905" s="79"/>
      <c r="IG1905" s="79"/>
      <c r="IH1905" s="79"/>
      <c r="II1905" s="79"/>
      <c r="IJ1905" s="79"/>
      <c r="IK1905" s="79"/>
      <c r="IL1905" s="79"/>
    </row>
    <row r="1906" s="93" customFormat="1" ht="15.75" customHeight="1" spans="3:246">
      <c r="C1906" s="97"/>
      <c r="D1906" s="98"/>
      <c r="F1906" s="99"/>
      <c r="G1906" s="98"/>
      <c r="IE1906" s="79"/>
      <c r="IF1906" s="79"/>
      <c r="IG1906" s="79"/>
      <c r="IH1906" s="79"/>
      <c r="II1906" s="79"/>
      <c r="IJ1906" s="79"/>
      <c r="IK1906" s="79"/>
      <c r="IL1906" s="79"/>
    </row>
    <row r="1907" s="93" customFormat="1" ht="15.75" customHeight="1" spans="3:246">
      <c r="C1907" s="97"/>
      <c r="D1907" s="98"/>
      <c r="F1907" s="99"/>
      <c r="G1907" s="98"/>
      <c r="IE1907" s="79"/>
      <c r="IF1907" s="79"/>
      <c r="IG1907" s="79"/>
      <c r="IH1907" s="79"/>
      <c r="II1907" s="79"/>
      <c r="IJ1907" s="79"/>
      <c r="IK1907" s="79"/>
      <c r="IL1907" s="79"/>
    </row>
    <row r="1908" s="93" customFormat="1" ht="15.75" customHeight="1" spans="3:246">
      <c r="C1908" s="97"/>
      <c r="D1908" s="98"/>
      <c r="F1908" s="99"/>
      <c r="G1908" s="98"/>
      <c r="IE1908" s="79"/>
      <c r="IF1908" s="79"/>
      <c r="IG1908" s="79"/>
      <c r="IH1908" s="79"/>
      <c r="II1908" s="79"/>
      <c r="IJ1908" s="79"/>
      <c r="IK1908" s="79"/>
      <c r="IL1908" s="79"/>
    </row>
    <row r="1909" s="93" customFormat="1" ht="15.75" customHeight="1" spans="3:246">
      <c r="C1909" s="97"/>
      <c r="D1909" s="98"/>
      <c r="F1909" s="99"/>
      <c r="G1909" s="98"/>
      <c r="IE1909" s="79"/>
      <c r="IF1909" s="79"/>
      <c r="IG1909" s="79"/>
      <c r="IH1909" s="79"/>
      <c r="II1909" s="79"/>
      <c r="IJ1909" s="79"/>
      <c r="IK1909" s="79"/>
      <c r="IL1909" s="79"/>
    </row>
    <row r="1910" s="93" customFormat="1" ht="15.75" customHeight="1" spans="3:246">
      <c r="C1910" s="97"/>
      <c r="D1910" s="98"/>
      <c r="F1910" s="99"/>
      <c r="G1910" s="98"/>
      <c r="IE1910" s="79"/>
      <c r="IF1910" s="79"/>
      <c r="IG1910" s="79"/>
      <c r="IH1910" s="79"/>
      <c r="II1910" s="79"/>
      <c r="IJ1910" s="79"/>
      <c r="IK1910" s="79"/>
      <c r="IL1910" s="79"/>
    </row>
    <row r="1911" s="93" customFormat="1" ht="15.75" customHeight="1" spans="3:246">
      <c r="C1911" s="97"/>
      <c r="D1911" s="98"/>
      <c r="F1911" s="99"/>
      <c r="G1911" s="98"/>
      <c r="IE1911" s="79"/>
      <c r="IF1911" s="79"/>
      <c r="IG1911" s="79"/>
      <c r="IH1911" s="79"/>
      <c r="II1911" s="79"/>
      <c r="IJ1911" s="79"/>
      <c r="IK1911" s="79"/>
      <c r="IL1911" s="79"/>
    </row>
    <row r="1912" s="93" customFormat="1" ht="15.75" customHeight="1" spans="3:246">
      <c r="C1912" s="97"/>
      <c r="D1912" s="98"/>
      <c r="F1912" s="99"/>
      <c r="G1912" s="98"/>
      <c r="IE1912" s="79"/>
      <c r="IF1912" s="79"/>
      <c r="IG1912" s="79"/>
      <c r="IH1912" s="79"/>
      <c r="II1912" s="79"/>
      <c r="IJ1912" s="79"/>
      <c r="IK1912" s="79"/>
      <c r="IL1912" s="79"/>
    </row>
    <row r="1913" s="93" customFormat="1" ht="15.75" customHeight="1" spans="3:246">
      <c r="C1913" s="97"/>
      <c r="D1913" s="98"/>
      <c r="F1913" s="99"/>
      <c r="G1913" s="98"/>
      <c r="IE1913" s="79"/>
      <c r="IF1913" s="79"/>
      <c r="IG1913" s="79"/>
      <c r="IH1913" s="79"/>
      <c r="II1913" s="79"/>
      <c r="IJ1913" s="79"/>
      <c r="IK1913" s="79"/>
      <c r="IL1913" s="79"/>
    </row>
    <row r="1914" s="93" customFormat="1" ht="15.75" customHeight="1" spans="3:246">
      <c r="C1914" s="97"/>
      <c r="D1914" s="98"/>
      <c r="F1914" s="99"/>
      <c r="G1914" s="98"/>
      <c r="IE1914" s="79"/>
      <c r="IF1914" s="79"/>
      <c r="IG1914" s="79"/>
      <c r="IH1914" s="79"/>
      <c r="II1914" s="79"/>
      <c r="IJ1914" s="79"/>
      <c r="IK1914" s="79"/>
      <c r="IL1914" s="79"/>
    </row>
    <row r="1915" s="93" customFormat="1" ht="15.75" customHeight="1" spans="3:246">
      <c r="C1915" s="97"/>
      <c r="D1915" s="98"/>
      <c r="F1915" s="99"/>
      <c r="G1915" s="98"/>
      <c r="IE1915" s="79"/>
      <c r="IF1915" s="79"/>
      <c r="IG1915" s="79"/>
      <c r="IH1915" s="79"/>
      <c r="II1915" s="79"/>
      <c r="IJ1915" s="79"/>
      <c r="IK1915" s="79"/>
      <c r="IL1915" s="79"/>
    </row>
    <row r="1916" s="93" customFormat="1" ht="15.75" customHeight="1" spans="3:246">
      <c r="C1916" s="97"/>
      <c r="D1916" s="98"/>
      <c r="F1916" s="99"/>
      <c r="G1916" s="98"/>
      <c r="IE1916" s="79"/>
      <c r="IF1916" s="79"/>
      <c r="IG1916" s="79"/>
      <c r="IH1916" s="79"/>
      <c r="II1916" s="79"/>
      <c r="IJ1916" s="79"/>
      <c r="IK1916" s="79"/>
      <c r="IL1916" s="79"/>
    </row>
    <row r="1917" s="93" customFormat="1" ht="15.75" customHeight="1" spans="3:246">
      <c r="C1917" s="97"/>
      <c r="D1917" s="98"/>
      <c r="F1917" s="99"/>
      <c r="G1917" s="98"/>
      <c r="IE1917" s="79"/>
      <c r="IF1917" s="79"/>
      <c r="IG1917" s="79"/>
      <c r="IH1917" s="79"/>
      <c r="II1917" s="79"/>
      <c r="IJ1917" s="79"/>
      <c r="IK1917" s="79"/>
      <c r="IL1917" s="79"/>
    </row>
    <row r="1918" s="93" customFormat="1" ht="15.75" customHeight="1" spans="3:246">
      <c r="C1918" s="97"/>
      <c r="D1918" s="98"/>
      <c r="F1918" s="99"/>
      <c r="G1918" s="98"/>
      <c r="IE1918" s="79"/>
      <c r="IF1918" s="79"/>
      <c r="IG1918" s="79"/>
      <c r="IH1918" s="79"/>
      <c r="II1918" s="79"/>
      <c r="IJ1918" s="79"/>
      <c r="IK1918" s="79"/>
      <c r="IL1918" s="79"/>
    </row>
    <row r="1919" s="93" customFormat="1" ht="15.75" customHeight="1" spans="3:246">
      <c r="C1919" s="97"/>
      <c r="D1919" s="98"/>
      <c r="F1919" s="99"/>
      <c r="G1919" s="98"/>
      <c r="IE1919" s="79"/>
      <c r="IF1919" s="79"/>
      <c r="IG1919" s="79"/>
      <c r="IH1919" s="79"/>
      <c r="II1919" s="79"/>
      <c r="IJ1919" s="79"/>
      <c r="IK1919" s="79"/>
      <c r="IL1919" s="79"/>
    </row>
    <row r="1920" s="93" customFormat="1" ht="15.75" customHeight="1" spans="3:246">
      <c r="C1920" s="97"/>
      <c r="D1920" s="98"/>
      <c r="F1920" s="99"/>
      <c r="G1920" s="98"/>
      <c r="IE1920" s="79"/>
      <c r="IF1920" s="79"/>
      <c r="IG1920" s="79"/>
      <c r="IH1920" s="79"/>
      <c r="II1920" s="79"/>
      <c r="IJ1920" s="79"/>
      <c r="IK1920" s="79"/>
      <c r="IL1920" s="79"/>
    </row>
    <row r="1921" s="93" customFormat="1" ht="15.75" customHeight="1" spans="3:246">
      <c r="C1921" s="97"/>
      <c r="D1921" s="98"/>
      <c r="F1921" s="99"/>
      <c r="G1921" s="98"/>
      <c r="IE1921" s="79"/>
      <c r="IF1921" s="79"/>
      <c r="IG1921" s="79"/>
      <c r="IH1921" s="79"/>
      <c r="II1921" s="79"/>
      <c r="IJ1921" s="79"/>
      <c r="IK1921" s="79"/>
      <c r="IL1921" s="79"/>
    </row>
    <row r="1922" s="93" customFormat="1" ht="15.75" customHeight="1" spans="3:246">
      <c r="C1922" s="97"/>
      <c r="D1922" s="98"/>
      <c r="F1922" s="99"/>
      <c r="G1922" s="98"/>
      <c r="IE1922" s="79"/>
      <c r="IF1922" s="79"/>
      <c r="IG1922" s="79"/>
      <c r="IH1922" s="79"/>
      <c r="II1922" s="79"/>
      <c r="IJ1922" s="79"/>
      <c r="IK1922" s="79"/>
      <c r="IL1922" s="79"/>
    </row>
    <row r="1923" s="93" customFormat="1" ht="15.75" customHeight="1" spans="3:246">
      <c r="C1923" s="97"/>
      <c r="D1923" s="98"/>
      <c r="F1923" s="99"/>
      <c r="G1923" s="98"/>
      <c r="IE1923" s="79"/>
      <c r="IF1923" s="79"/>
      <c r="IG1923" s="79"/>
      <c r="IH1923" s="79"/>
      <c r="II1923" s="79"/>
      <c r="IJ1923" s="79"/>
      <c r="IK1923" s="79"/>
      <c r="IL1923" s="79"/>
    </row>
    <row r="1924" s="93" customFormat="1" ht="15.75" customHeight="1" spans="3:246">
      <c r="C1924" s="97"/>
      <c r="D1924" s="98"/>
      <c r="F1924" s="99"/>
      <c r="G1924" s="98"/>
      <c r="IE1924" s="79"/>
      <c r="IF1924" s="79"/>
      <c r="IG1924" s="79"/>
      <c r="IH1924" s="79"/>
      <c r="II1924" s="79"/>
      <c r="IJ1924" s="79"/>
      <c r="IK1924" s="79"/>
      <c r="IL1924" s="79"/>
    </row>
    <row r="1925" s="93" customFormat="1" ht="15.75" customHeight="1" spans="3:246">
      <c r="C1925" s="97"/>
      <c r="D1925" s="98"/>
      <c r="F1925" s="99"/>
      <c r="G1925" s="98"/>
      <c r="IE1925" s="79"/>
      <c r="IF1925" s="79"/>
      <c r="IG1925" s="79"/>
      <c r="IH1925" s="79"/>
      <c r="II1925" s="79"/>
      <c r="IJ1925" s="79"/>
      <c r="IK1925" s="79"/>
      <c r="IL1925" s="79"/>
    </row>
    <row r="1926" s="93" customFormat="1" ht="15.75" customHeight="1" spans="3:246">
      <c r="C1926" s="97"/>
      <c r="D1926" s="98"/>
      <c r="F1926" s="99"/>
      <c r="G1926" s="98"/>
      <c r="IE1926" s="79"/>
      <c r="IF1926" s="79"/>
      <c r="IG1926" s="79"/>
      <c r="IH1926" s="79"/>
      <c r="II1926" s="79"/>
      <c r="IJ1926" s="79"/>
      <c r="IK1926" s="79"/>
      <c r="IL1926" s="79"/>
    </row>
    <row r="1927" s="93" customFormat="1" ht="15.75" customHeight="1" spans="3:246">
      <c r="C1927" s="97"/>
      <c r="D1927" s="98"/>
      <c r="F1927" s="99"/>
      <c r="G1927" s="98"/>
      <c r="IE1927" s="79"/>
      <c r="IF1927" s="79"/>
      <c r="IG1927" s="79"/>
      <c r="IH1927" s="79"/>
      <c r="II1927" s="79"/>
      <c r="IJ1927" s="79"/>
      <c r="IK1927" s="79"/>
      <c r="IL1927" s="79"/>
    </row>
    <row r="1928" s="93" customFormat="1" ht="15.75" customHeight="1" spans="3:246">
      <c r="C1928" s="97"/>
      <c r="D1928" s="98"/>
      <c r="F1928" s="99"/>
      <c r="G1928" s="98"/>
      <c r="IE1928" s="79"/>
      <c r="IF1928" s="79"/>
      <c r="IG1928" s="79"/>
      <c r="IH1928" s="79"/>
      <c r="II1928" s="79"/>
      <c r="IJ1928" s="79"/>
      <c r="IK1928" s="79"/>
      <c r="IL1928" s="79"/>
    </row>
    <row r="1929" s="93" customFormat="1" ht="15.75" customHeight="1" spans="3:246">
      <c r="C1929" s="97"/>
      <c r="D1929" s="98"/>
      <c r="F1929" s="99"/>
      <c r="G1929" s="98"/>
      <c r="IE1929" s="79"/>
      <c r="IF1929" s="79"/>
      <c r="IG1929" s="79"/>
      <c r="IH1929" s="79"/>
      <c r="II1929" s="79"/>
      <c r="IJ1929" s="79"/>
      <c r="IK1929" s="79"/>
      <c r="IL1929" s="79"/>
    </row>
    <row r="1930" s="93" customFormat="1" ht="15.75" customHeight="1" spans="3:246">
      <c r="C1930" s="97"/>
      <c r="D1930" s="98"/>
      <c r="F1930" s="99"/>
      <c r="G1930" s="98"/>
      <c r="IE1930" s="79"/>
      <c r="IF1930" s="79"/>
      <c r="IG1930" s="79"/>
      <c r="IH1930" s="79"/>
      <c r="II1930" s="79"/>
      <c r="IJ1930" s="79"/>
      <c r="IK1930" s="79"/>
      <c r="IL1930" s="79"/>
    </row>
    <row r="1931" s="93" customFormat="1" ht="15.75" customHeight="1" spans="3:246">
      <c r="C1931" s="97"/>
      <c r="D1931" s="98"/>
      <c r="F1931" s="99"/>
      <c r="G1931" s="98"/>
      <c r="IE1931" s="79"/>
      <c r="IF1931" s="79"/>
      <c r="IG1931" s="79"/>
      <c r="IH1931" s="79"/>
      <c r="II1931" s="79"/>
      <c r="IJ1931" s="79"/>
      <c r="IK1931" s="79"/>
      <c r="IL1931" s="79"/>
    </row>
    <row r="1932" s="93" customFormat="1" ht="15.75" customHeight="1" spans="3:246">
      <c r="C1932" s="97"/>
      <c r="D1932" s="98"/>
      <c r="F1932" s="99"/>
      <c r="G1932" s="98"/>
      <c r="IE1932" s="79"/>
      <c r="IF1932" s="79"/>
      <c r="IG1932" s="79"/>
      <c r="IH1932" s="79"/>
      <c r="II1932" s="79"/>
      <c r="IJ1932" s="79"/>
      <c r="IK1932" s="79"/>
      <c r="IL1932" s="79"/>
    </row>
    <row r="1933" s="93" customFormat="1" ht="15.75" customHeight="1" spans="3:246">
      <c r="C1933" s="97"/>
      <c r="D1933" s="98"/>
      <c r="F1933" s="99"/>
      <c r="G1933" s="98"/>
      <c r="IE1933" s="79"/>
      <c r="IF1933" s="79"/>
      <c r="IG1933" s="79"/>
      <c r="IH1933" s="79"/>
      <c r="II1933" s="79"/>
      <c r="IJ1933" s="79"/>
      <c r="IK1933" s="79"/>
      <c r="IL1933" s="79"/>
    </row>
    <row r="1934" s="93" customFormat="1" ht="15.75" customHeight="1" spans="3:246">
      <c r="C1934" s="97"/>
      <c r="D1934" s="98"/>
      <c r="F1934" s="99"/>
      <c r="G1934" s="98"/>
      <c r="IE1934" s="79"/>
      <c r="IF1934" s="79"/>
      <c r="IG1934" s="79"/>
      <c r="IH1934" s="79"/>
      <c r="II1934" s="79"/>
      <c r="IJ1934" s="79"/>
      <c r="IK1934" s="79"/>
      <c r="IL1934" s="79"/>
    </row>
    <row r="1935" s="93" customFormat="1" ht="15.75" customHeight="1" spans="3:246">
      <c r="C1935" s="97"/>
      <c r="D1935" s="98"/>
      <c r="F1935" s="99"/>
      <c r="G1935" s="98"/>
      <c r="IE1935" s="79"/>
      <c r="IF1935" s="79"/>
      <c r="IG1935" s="79"/>
      <c r="IH1935" s="79"/>
      <c r="II1935" s="79"/>
      <c r="IJ1935" s="79"/>
      <c r="IK1935" s="79"/>
      <c r="IL1935" s="79"/>
    </row>
    <row r="1936" s="93" customFormat="1" ht="15.75" customHeight="1" spans="3:246">
      <c r="C1936" s="97"/>
      <c r="D1936" s="98"/>
      <c r="F1936" s="99"/>
      <c r="G1936" s="98"/>
      <c r="IE1936" s="79"/>
      <c r="IF1936" s="79"/>
      <c r="IG1936" s="79"/>
      <c r="IH1936" s="79"/>
      <c r="II1936" s="79"/>
      <c r="IJ1936" s="79"/>
      <c r="IK1936" s="79"/>
      <c r="IL1936" s="79"/>
    </row>
    <row r="1937" s="93" customFormat="1" ht="15.75" customHeight="1" spans="3:246">
      <c r="C1937" s="97"/>
      <c r="D1937" s="98"/>
      <c r="F1937" s="99"/>
      <c r="G1937" s="98"/>
      <c r="IE1937" s="79"/>
      <c r="IF1937" s="79"/>
      <c r="IG1937" s="79"/>
      <c r="IH1937" s="79"/>
      <c r="II1937" s="79"/>
      <c r="IJ1937" s="79"/>
      <c r="IK1937" s="79"/>
      <c r="IL1937" s="79"/>
    </row>
    <row r="1938" s="93" customFormat="1" ht="15.75" customHeight="1" spans="3:246">
      <c r="C1938" s="97"/>
      <c r="D1938" s="98"/>
      <c r="F1938" s="99"/>
      <c r="G1938" s="98"/>
      <c r="IE1938" s="79"/>
      <c r="IF1938" s="79"/>
      <c r="IG1938" s="79"/>
      <c r="IH1938" s="79"/>
      <c r="II1938" s="79"/>
      <c r="IJ1938" s="79"/>
      <c r="IK1938" s="79"/>
      <c r="IL1938" s="79"/>
    </row>
    <row r="1939" s="93" customFormat="1" ht="15.75" customHeight="1" spans="3:246">
      <c r="C1939" s="97"/>
      <c r="D1939" s="98"/>
      <c r="F1939" s="99"/>
      <c r="G1939" s="98"/>
      <c r="IE1939" s="79"/>
      <c r="IF1939" s="79"/>
      <c r="IG1939" s="79"/>
      <c r="IH1939" s="79"/>
      <c r="II1939" s="79"/>
      <c r="IJ1939" s="79"/>
      <c r="IK1939" s="79"/>
      <c r="IL1939" s="79"/>
    </row>
    <row r="1940" s="93" customFormat="1" ht="15.75" customHeight="1" spans="3:246">
      <c r="C1940" s="97"/>
      <c r="D1940" s="98"/>
      <c r="F1940" s="99"/>
      <c r="G1940" s="98"/>
      <c r="IE1940" s="79"/>
      <c r="IF1940" s="79"/>
      <c r="IG1940" s="79"/>
      <c r="IH1940" s="79"/>
      <c r="II1940" s="79"/>
      <c r="IJ1940" s="79"/>
      <c r="IK1940" s="79"/>
      <c r="IL1940" s="79"/>
    </row>
    <row r="1941" s="93" customFormat="1" ht="15.75" customHeight="1" spans="3:246">
      <c r="C1941" s="97"/>
      <c r="D1941" s="98"/>
      <c r="F1941" s="99"/>
      <c r="G1941" s="98"/>
      <c r="IE1941" s="79"/>
      <c r="IF1941" s="79"/>
      <c r="IG1941" s="79"/>
      <c r="IH1941" s="79"/>
      <c r="II1941" s="79"/>
      <c r="IJ1941" s="79"/>
      <c r="IK1941" s="79"/>
      <c r="IL1941" s="79"/>
    </row>
    <row r="1942" s="93" customFormat="1" ht="15.75" customHeight="1" spans="3:246">
      <c r="C1942" s="97"/>
      <c r="D1942" s="98"/>
      <c r="F1942" s="99"/>
      <c r="G1942" s="98"/>
      <c r="IE1942" s="79"/>
      <c r="IF1942" s="79"/>
      <c r="IG1942" s="79"/>
      <c r="IH1942" s="79"/>
      <c r="II1942" s="79"/>
      <c r="IJ1942" s="79"/>
      <c r="IK1942" s="79"/>
      <c r="IL1942" s="79"/>
    </row>
    <row r="1943" s="93" customFormat="1" ht="15.75" customHeight="1" spans="3:246">
      <c r="C1943" s="97"/>
      <c r="D1943" s="98"/>
      <c r="F1943" s="99"/>
      <c r="G1943" s="98"/>
      <c r="IE1943" s="79"/>
      <c r="IF1943" s="79"/>
      <c r="IG1943" s="79"/>
      <c r="IH1943" s="79"/>
      <c r="II1943" s="79"/>
      <c r="IJ1943" s="79"/>
      <c r="IK1943" s="79"/>
      <c r="IL1943" s="79"/>
    </row>
    <row r="1944" s="93" customFormat="1" ht="15.75" customHeight="1" spans="3:246">
      <c r="C1944" s="97"/>
      <c r="D1944" s="98"/>
      <c r="F1944" s="99"/>
      <c r="G1944" s="98"/>
      <c r="IE1944" s="79"/>
      <c r="IF1944" s="79"/>
      <c r="IG1944" s="79"/>
      <c r="IH1944" s="79"/>
      <c r="II1944" s="79"/>
      <c r="IJ1944" s="79"/>
      <c r="IK1944" s="79"/>
      <c r="IL1944" s="79"/>
    </row>
    <row r="1945" s="93" customFormat="1" ht="15.75" customHeight="1" spans="3:246">
      <c r="C1945" s="97"/>
      <c r="D1945" s="98"/>
      <c r="F1945" s="99"/>
      <c r="G1945" s="98"/>
      <c r="IE1945" s="79"/>
      <c r="IF1945" s="79"/>
      <c r="IG1945" s="79"/>
      <c r="IH1945" s="79"/>
      <c r="II1945" s="79"/>
      <c r="IJ1945" s="79"/>
      <c r="IK1945" s="79"/>
      <c r="IL1945" s="79"/>
    </row>
    <row r="1946" s="93" customFormat="1" ht="15.75" customHeight="1" spans="3:246">
      <c r="C1946" s="97"/>
      <c r="D1946" s="98"/>
      <c r="F1946" s="99"/>
      <c r="G1946" s="98"/>
      <c r="IE1946" s="79"/>
      <c r="IF1946" s="79"/>
      <c r="IG1946" s="79"/>
      <c r="IH1946" s="79"/>
      <c r="II1946" s="79"/>
      <c r="IJ1946" s="79"/>
      <c r="IK1946" s="79"/>
      <c r="IL1946" s="79"/>
    </row>
    <row r="1947" s="93" customFormat="1" ht="15.75" customHeight="1" spans="3:246">
      <c r="C1947" s="97"/>
      <c r="D1947" s="98"/>
      <c r="F1947" s="99"/>
      <c r="G1947" s="98"/>
      <c r="IE1947" s="79"/>
      <c r="IF1947" s="79"/>
      <c r="IG1947" s="79"/>
      <c r="IH1947" s="79"/>
      <c r="II1947" s="79"/>
      <c r="IJ1947" s="79"/>
      <c r="IK1947" s="79"/>
      <c r="IL1947" s="79"/>
    </row>
    <row r="1948" s="93" customFormat="1" ht="15.75" customHeight="1" spans="3:246">
      <c r="C1948" s="97"/>
      <c r="D1948" s="98"/>
      <c r="F1948" s="99"/>
      <c r="G1948" s="98"/>
      <c r="IE1948" s="79"/>
      <c r="IF1948" s="79"/>
      <c r="IG1948" s="79"/>
      <c r="IH1948" s="79"/>
      <c r="II1948" s="79"/>
      <c r="IJ1948" s="79"/>
      <c r="IK1948" s="79"/>
      <c r="IL1948" s="79"/>
    </row>
    <row r="1949" s="93" customFormat="1" ht="15.75" customHeight="1" spans="3:246">
      <c r="C1949" s="97"/>
      <c r="D1949" s="98"/>
      <c r="F1949" s="99"/>
      <c r="G1949" s="98"/>
      <c r="IE1949" s="79"/>
      <c r="IF1949" s="79"/>
      <c r="IG1949" s="79"/>
      <c r="IH1949" s="79"/>
      <c r="II1949" s="79"/>
      <c r="IJ1949" s="79"/>
      <c r="IK1949" s="79"/>
      <c r="IL1949" s="79"/>
    </row>
    <row r="1950" s="93" customFormat="1" ht="15.75" customHeight="1" spans="3:246">
      <c r="C1950" s="97"/>
      <c r="D1950" s="98"/>
      <c r="F1950" s="99"/>
      <c r="G1950" s="98"/>
      <c r="IE1950" s="79"/>
      <c r="IF1950" s="79"/>
      <c r="IG1950" s="79"/>
      <c r="IH1950" s="79"/>
      <c r="II1950" s="79"/>
      <c r="IJ1950" s="79"/>
      <c r="IK1950" s="79"/>
      <c r="IL1950" s="79"/>
    </row>
    <row r="1951" s="93" customFormat="1" ht="15.75" customHeight="1" spans="3:246">
      <c r="C1951" s="97"/>
      <c r="D1951" s="98"/>
      <c r="F1951" s="99"/>
      <c r="G1951" s="98"/>
      <c r="IE1951" s="79"/>
      <c r="IF1951" s="79"/>
      <c r="IG1951" s="79"/>
      <c r="IH1951" s="79"/>
      <c r="II1951" s="79"/>
      <c r="IJ1951" s="79"/>
      <c r="IK1951" s="79"/>
      <c r="IL1951" s="79"/>
    </row>
    <row r="1952" s="93" customFormat="1" ht="15.75" customHeight="1" spans="3:246">
      <c r="C1952" s="97"/>
      <c r="D1952" s="98"/>
      <c r="F1952" s="99"/>
      <c r="G1952" s="98"/>
      <c r="IE1952" s="79"/>
      <c r="IF1952" s="79"/>
      <c r="IG1952" s="79"/>
      <c r="IH1952" s="79"/>
      <c r="II1952" s="79"/>
      <c r="IJ1952" s="79"/>
      <c r="IK1952" s="79"/>
      <c r="IL1952" s="79"/>
    </row>
    <row r="1953" s="93" customFormat="1" ht="15.75" customHeight="1" spans="3:246">
      <c r="C1953" s="97"/>
      <c r="D1953" s="98"/>
      <c r="F1953" s="99"/>
      <c r="G1953" s="98"/>
      <c r="IE1953" s="79"/>
      <c r="IF1953" s="79"/>
      <c r="IG1953" s="79"/>
      <c r="IH1953" s="79"/>
      <c r="II1953" s="79"/>
      <c r="IJ1953" s="79"/>
      <c r="IK1953" s="79"/>
      <c r="IL1953" s="79"/>
    </row>
    <row r="1954" s="93" customFormat="1" ht="15.75" customHeight="1" spans="3:246">
      <c r="C1954" s="97"/>
      <c r="D1954" s="98"/>
      <c r="F1954" s="99"/>
      <c r="G1954" s="98"/>
      <c r="IE1954" s="79"/>
      <c r="IF1954" s="79"/>
      <c r="IG1954" s="79"/>
      <c r="IH1954" s="79"/>
      <c r="II1954" s="79"/>
      <c r="IJ1954" s="79"/>
      <c r="IK1954" s="79"/>
      <c r="IL1954" s="79"/>
    </row>
    <row r="1955" s="93" customFormat="1" ht="15.75" customHeight="1" spans="3:246">
      <c r="C1955" s="97"/>
      <c r="D1955" s="98"/>
      <c r="F1955" s="99"/>
      <c r="G1955" s="98"/>
      <c r="IE1955" s="79"/>
      <c r="IF1955" s="79"/>
      <c r="IG1955" s="79"/>
      <c r="IH1955" s="79"/>
      <c r="II1955" s="79"/>
      <c r="IJ1955" s="79"/>
      <c r="IK1955" s="79"/>
      <c r="IL1955" s="79"/>
    </row>
    <row r="1956" s="93" customFormat="1" ht="15.75" customHeight="1" spans="3:246">
      <c r="C1956" s="97"/>
      <c r="D1956" s="98"/>
      <c r="F1956" s="99"/>
      <c r="G1956" s="98"/>
      <c r="IE1956" s="79"/>
      <c r="IF1956" s="79"/>
      <c r="IG1956" s="79"/>
      <c r="IH1956" s="79"/>
      <c r="II1956" s="79"/>
      <c r="IJ1956" s="79"/>
      <c r="IK1956" s="79"/>
      <c r="IL1956" s="79"/>
    </row>
    <row r="1957" s="93" customFormat="1" ht="15.75" customHeight="1" spans="3:246">
      <c r="C1957" s="97"/>
      <c r="D1957" s="98"/>
      <c r="F1957" s="99"/>
      <c r="G1957" s="98"/>
      <c r="IE1957" s="79"/>
      <c r="IF1957" s="79"/>
      <c r="IG1957" s="79"/>
      <c r="IH1957" s="79"/>
      <c r="II1957" s="79"/>
      <c r="IJ1957" s="79"/>
      <c r="IK1957" s="79"/>
      <c r="IL1957" s="79"/>
    </row>
    <row r="1958" s="93" customFormat="1" ht="15.75" customHeight="1" spans="3:246">
      <c r="C1958" s="97"/>
      <c r="D1958" s="98"/>
      <c r="F1958" s="99"/>
      <c r="G1958" s="98"/>
      <c r="IE1958" s="79"/>
      <c r="IF1958" s="79"/>
      <c r="IG1958" s="79"/>
      <c r="IH1958" s="79"/>
      <c r="II1958" s="79"/>
      <c r="IJ1958" s="79"/>
      <c r="IK1958" s="79"/>
      <c r="IL1958" s="79"/>
    </row>
    <row r="1959" s="93" customFormat="1" ht="15.75" customHeight="1" spans="3:246">
      <c r="C1959" s="97"/>
      <c r="D1959" s="98"/>
      <c r="F1959" s="99"/>
      <c r="G1959" s="98"/>
      <c r="IE1959" s="79"/>
      <c r="IF1959" s="79"/>
      <c r="IG1959" s="79"/>
      <c r="IH1959" s="79"/>
      <c r="II1959" s="79"/>
      <c r="IJ1959" s="79"/>
      <c r="IK1959" s="79"/>
      <c r="IL1959" s="79"/>
    </row>
    <row r="1960" s="93" customFormat="1" ht="15.75" customHeight="1" spans="3:246">
      <c r="C1960" s="97"/>
      <c r="D1960" s="98"/>
      <c r="F1960" s="99"/>
      <c r="G1960" s="98"/>
      <c r="IE1960" s="79"/>
      <c r="IF1960" s="79"/>
      <c r="IG1960" s="79"/>
      <c r="IH1960" s="79"/>
      <c r="II1960" s="79"/>
      <c r="IJ1960" s="79"/>
      <c r="IK1960" s="79"/>
      <c r="IL1960" s="79"/>
    </row>
    <row r="1961" s="93" customFormat="1" ht="15.75" customHeight="1" spans="3:246">
      <c r="C1961" s="97"/>
      <c r="D1961" s="98"/>
      <c r="F1961" s="99"/>
      <c r="G1961" s="98"/>
      <c r="IE1961" s="79"/>
      <c r="IF1961" s="79"/>
      <c r="IG1961" s="79"/>
      <c r="IH1961" s="79"/>
      <c r="II1961" s="79"/>
      <c r="IJ1961" s="79"/>
      <c r="IK1961" s="79"/>
      <c r="IL1961" s="79"/>
    </row>
    <row r="1962" s="93" customFormat="1" ht="15.75" customHeight="1" spans="3:246">
      <c r="C1962" s="97"/>
      <c r="D1962" s="98"/>
      <c r="F1962" s="99"/>
      <c r="G1962" s="98"/>
      <c r="IE1962" s="79"/>
      <c r="IF1962" s="79"/>
      <c r="IG1962" s="79"/>
      <c r="IH1962" s="79"/>
      <c r="II1962" s="79"/>
      <c r="IJ1962" s="79"/>
      <c r="IK1962" s="79"/>
      <c r="IL1962" s="79"/>
    </row>
    <row r="1963" s="93" customFormat="1" ht="15.75" customHeight="1" spans="3:246">
      <c r="C1963" s="97"/>
      <c r="D1963" s="98"/>
      <c r="F1963" s="99"/>
      <c r="G1963" s="98"/>
      <c r="IE1963" s="79"/>
      <c r="IF1963" s="79"/>
      <c r="IG1963" s="79"/>
      <c r="IH1963" s="79"/>
      <c r="II1963" s="79"/>
      <c r="IJ1963" s="79"/>
      <c r="IK1963" s="79"/>
      <c r="IL1963" s="79"/>
    </row>
    <row r="1964" s="93" customFormat="1" ht="15.75" customHeight="1" spans="3:246">
      <c r="C1964" s="97"/>
      <c r="D1964" s="98"/>
      <c r="F1964" s="99"/>
      <c r="G1964" s="98"/>
      <c r="IE1964" s="79"/>
      <c r="IF1964" s="79"/>
      <c r="IG1964" s="79"/>
      <c r="IH1964" s="79"/>
      <c r="II1964" s="79"/>
      <c r="IJ1964" s="79"/>
      <c r="IK1964" s="79"/>
      <c r="IL1964" s="79"/>
    </row>
    <row r="1965" s="93" customFormat="1" ht="15.75" customHeight="1" spans="3:246">
      <c r="C1965" s="97"/>
      <c r="D1965" s="98"/>
      <c r="F1965" s="99"/>
      <c r="G1965" s="98"/>
      <c r="IE1965" s="79"/>
      <c r="IF1965" s="79"/>
      <c r="IG1965" s="79"/>
      <c r="IH1965" s="79"/>
      <c r="II1965" s="79"/>
      <c r="IJ1965" s="79"/>
      <c r="IK1965" s="79"/>
      <c r="IL1965" s="79"/>
    </row>
    <row r="1966" s="93" customFormat="1" ht="15.75" customHeight="1" spans="3:246">
      <c r="C1966" s="97"/>
      <c r="D1966" s="98"/>
      <c r="F1966" s="99"/>
      <c r="G1966" s="98"/>
      <c r="IE1966" s="79"/>
      <c r="IF1966" s="79"/>
      <c r="IG1966" s="79"/>
      <c r="IH1966" s="79"/>
      <c r="II1966" s="79"/>
      <c r="IJ1966" s="79"/>
      <c r="IK1966" s="79"/>
      <c r="IL1966" s="79"/>
    </row>
    <row r="1967" s="93" customFormat="1" ht="15.75" customHeight="1" spans="3:246">
      <c r="C1967" s="97"/>
      <c r="D1967" s="98"/>
      <c r="F1967" s="99"/>
      <c r="G1967" s="98"/>
      <c r="IE1967" s="79"/>
      <c r="IF1967" s="79"/>
      <c r="IG1967" s="79"/>
      <c r="IH1967" s="79"/>
      <c r="II1967" s="79"/>
      <c r="IJ1967" s="79"/>
      <c r="IK1967" s="79"/>
      <c r="IL1967" s="79"/>
    </row>
    <row r="1968" s="93" customFormat="1" ht="15.75" customHeight="1" spans="3:246">
      <c r="C1968" s="97"/>
      <c r="D1968" s="98"/>
      <c r="F1968" s="99"/>
      <c r="G1968" s="98"/>
      <c r="IE1968" s="79"/>
      <c r="IF1968" s="79"/>
      <c r="IG1968" s="79"/>
      <c r="IH1968" s="79"/>
      <c r="II1968" s="79"/>
      <c r="IJ1968" s="79"/>
      <c r="IK1968" s="79"/>
      <c r="IL1968" s="79"/>
    </row>
    <row r="1969" s="93" customFormat="1" ht="15.75" customHeight="1" spans="3:246">
      <c r="C1969" s="97"/>
      <c r="D1969" s="98"/>
      <c r="F1969" s="99"/>
      <c r="G1969" s="98"/>
      <c r="IE1969" s="79"/>
      <c r="IF1969" s="79"/>
      <c r="IG1969" s="79"/>
      <c r="IH1969" s="79"/>
      <c r="II1969" s="79"/>
      <c r="IJ1969" s="79"/>
      <c r="IK1969" s="79"/>
      <c r="IL1969" s="79"/>
    </row>
    <row r="1970" s="93" customFormat="1" ht="15.75" customHeight="1" spans="3:246">
      <c r="C1970" s="97"/>
      <c r="D1970" s="98"/>
      <c r="F1970" s="99"/>
      <c r="G1970" s="98"/>
      <c r="IE1970" s="79"/>
      <c r="IF1970" s="79"/>
      <c r="IG1970" s="79"/>
      <c r="IH1970" s="79"/>
      <c r="II1970" s="79"/>
      <c r="IJ1970" s="79"/>
      <c r="IK1970" s="79"/>
      <c r="IL1970" s="79"/>
    </row>
    <row r="1971" s="93" customFormat="1" ht="15.75" customHeight="1" spans="3:246">
      <c r="C1971" s="97"/>
      <c r="D1971" s="98"/>
      <c r="F1971" s="99"/>
      <c r="G1971" s="98"/>
      <c r="IE1971" s="79"/>
      <c r="IF1971" s="79"/>
      <c r="IG1971" s="79"/>
      <c r="IH1971" s="79"/>
      <c r="II1971" s="79"/>
      <c r="IJ1971" s="79"/>
      <c r="IK1971" s="79"/>
      <c r="IL1971" s="79"/>
    </row>
    <row r="1972" s="93" customFormat="1" ht="15.75" customHeight="1" spans="3:246">
      <c r="C1972" s="97"/>
      <c r="D1972" s="98"/>
      <c r="F1972" s="99"/>
      <c r="G1972" s="98"/>
      <c r="IE1972" s="79"/>
      <c r="IF1972" s="79"/>
      <c r="IG1972" s="79"/>
      <c r="IH1972" s="79"/>
      <c r="II1972" s="79"/>
      <c r="IJ1972" s="79"/>
      <c r="IK1972" s="79"/>
      <c r="IL1972" s="79"/>
    </row>
    <row r="1973" s="93" customFormat="1" ht="15.75" customHeight="1" spans="3:246">
      <c r="C1973" s="97"/>
      <c r="D1973" s="98"/>
      <c r="F1973" s="99"/>
      <c r="G1973" s="98"/>
      <c r="IE1973" s="79"/>
      <c r="IF1973" s="79"/>
      <c r="IG1973" s="79"/>
      <c r="IH1973" s="79"/>
      <c r="II1973" s="79"/>
      <c r="IJ1973" s="79"/>
      <c r="IK1973" s="79"/>
      <c r="IL1973" s="79"/>
    </row>
    <row r="1974" s="93" customFormat="1" ht="15.75" customHeight="1" spans="3:246">
      <c r="C1974" s="97"/>
      <c r="D1974" s="98"/>
      <c r="F1974" s="99"/>
      <c r="G1974" s="98"/>
      <c r="IE1974" s="79"/>
      <c r="IF1974" s="79"/>
      <c r="IG1974" s="79"/>
      <c r="IH1974" s="79"/>
      <c r="II1974" s="79"/>
      <c r="IJ1974" s="79"/>
      <c r="IK1974" s="79"/>
      <c r="IL1974" s="79"/>
    </row>
    <row r="1975" s="93" customFormat="1" ht="15.75" customHeight="1" spans="3:246">
      <c r="C1975" s="97"/>
      <c r="D1975" s="98"/>
      <c r="F1975" s="99"/>
      <c r="G1975" s="98"/>
      <c r="IE1975" s="79"/>
      <c r="IF1975" s="79"/>
      <c r="IG1975" s="79"/>
      <c r="IH1975" s="79"/>
      <c r="II1975" s="79"/>
      <c r="IJ1975" s="79"/>
      <c r="IK1975" s="79"/>
      <c r="IL1975" s="79"/>
    </row>
    <row r="1976" s="93" customFormat="1" ht="15.75" customHeight="1" spans="3:246">
      <c r="C1976" s="97"/>
      <c r="D1976" s="98"/>
      <c r="F1976" s="99"/>
      <c r="G1976" s="98"/>
      <c r="IE1976" s="79"/>
      <c r="IF1976" s="79"/>
      <c r="IG1976" s="79"/>
      <c r="IH1976" s="79"/>
      <c r="II1976" s="79"/>
      <c r="IJ1976" s="79"/>
      <c r="IK1976" s="79"/>
      <c r="IL1976" s="79"/>
    </row>
    <row r="1977" s="93" customFormat="1" ht="15.75" customHeight="1" spans="3:246">
      <c r="C1977" s="97"/>
      <c r="D1977" s="98"/>
      <c r="F1977" s="99"/>
      <c r="G1977" s="98"/>
      <c r="IE1977" s="79"/>
      <c r="IF1977" s="79"/>
      <c r="IG1977" s="79"/>
      <c r="IH1977" s="79"/>
      <c r="II1977" s="79"/>
      <c r="IJ1977" s="79"/>
      <c r="IK1977" s="79"/>
      <c r="IL1977" s="79"/>
    </row>
    <row r="1978" s="93" customFormat="1" ht="15.75" customHeight="1" spans="3:246">
      <c r="C1978" s="97"/>
      <c r="D1978" s="98"/>
      <c r="F1978" s="99"/>
      <c r="G1978" s="98"/>
      <c r="IE1978" s="79"/>
      <c r="IF1978" s="79"/>
      <c r="IG1978" s="79"/>
      <c r="IH1978" s="79"/>
      <c r="II1978" s="79"/>
      <c r="IJ1978" s="79"/>
      <c r="IK1978" s="79"/>
      <c r="IL1978" s="79"/>
    </row>
    <row r="1979" s="93" customFormat="1" ht="15.75" customHeight="1" spans="3:246">
      <c r="C1979" s="97"/>
      <c r="D1979" s="98"/>
      <c r="F1979" s="99"/>
      <c r="G1979" s="98"/>
      <c r="IE1979" s="79"/>
      <c r="IF1979" s="79"/>
      <c r="IG1979" s="79"/>
      <c r="IH1979" s="79"/>
      <c r="II1979" s="79"/>
      <c r="IJ1979" s="79"/>
      <c r="IK1979" s="79"/>
      <c r="IL1979" s="79"/>
    </row>
    <row r="1980" s="93" customFormat="1" ht="15.75" customHeight="1" spans="3:246">
      <c r="C1980" s="97"/>
      <c r="D1980" s="98"/>
      <c r="F1980" s="99"/>
      <c r="G1980" s="98"/>
      <c r="IE1980" s="79"/>
      <c r="IF1980" s="79"/>
      <c r="IG1980" s="79"/>
      <c r="IH1980" s="79"/>
      <c r="II1980" s="79"/>
      <c r="IJ1980" s="79"/>
      <c r="IK1980" s="79"/>
      <c r="IL1980" s="79"/>
    </row>
    <row r="1981" s="93" customFormat="1" ht="15.75" customHeight="1" spans="3:246">
      <c r="C1981" s="97"/>
      <c r="D1981" s="98"/>
      <c r="F1981" s="99"/>
      <c r="G1981" s="98"/>
      <c r="IE1981" s="79"/>
      <c r="IF1981" s="79"/>
      <c r="IG1981" s="79"/>
      <c r="IH1981" s="79"/>
      <c r="II1981" s="79"/>
      <c r="IJ1981" s="79"/>
      <c r="IK1981" s="79"/>
      <c r="IL1981" s="79"/>
    </row>
    <row r="1982" s="93" customFormat="1" ht="15.75" customHeight="1" spans="3:246">
      <c r="C1982" s="97"/>
      <c r="D1982" s="98"/>
      <c r="F1982" s="99"/>
      <c r="G1982" s="98"/>
      <c r="IE1982" s="79"/>
      <c r="IF1982" s="79"/>
      <c r="IG1982" s="79"/>
      <c r="IH1982" s="79"/>
      <c r="II1982" s="79"/>
      <c r="IJ1982" s="79"/>
      <c r="IK1982" s="79"/>
      <c r="IL1982" s="79"/>
    </row>
    <row r="1983" s="93" customFormat="1" ht="15.75" customHeight="1" spans="3:246">
      <c r="C1983" s="97"/>
      <c r="D1983" s="98"/>
      <c r="F1983" s="99"/>
      <c r="G1983" s="98"/>
      <c r="IE1983" s="79"/>
      <c r="IF1983" s="79"/>
      <c r="IG1983" s="79"/>
      <c r="IH1983" s="79"/>
      <c r="II1983" s="79"/>
      <c r="IJ1983" s="79"/>
      <c r="IK1983" s="79"/>
      <c r="IL1983" s="79"/>
    </row>
    <row r="1984" s="93" customFormat="1" ht="15.75" customHeight="1" spans="3:246">
      <c r="C1984" s="97"/>
      <c r="D1984" s="98"/>
      <c r="F1984" s="99"/>
      <c r="G1984" s="98"/>
      <c r="IE1984" s="79"/>
      <c r="IF1984" s="79"/>
      <c r="IG1984" s="79"/>
      <c r="IH1984" s="79"/>
      <c r="II1984" s="79"/>
      <c r="IJ1984" s="79"/>
      <c r="IK1984" s="79"/>
      <c r="IL1984" s="79"/>
    </row>
    <row r="1985" s="93" customFormat="1" ht="15.75" customHeight="1" spans="3:246">
      <c r="C1985" s="97"/>
      <c r="D1985" s="98"/>
      <c r="F1985" s="99"/>
      <c r="G1985" s="98"/>
      <c r="IE1985" s="79"/>
      <c r="IF1985" s="79"/>
      <c r="IG1985" s="79"/>
      <c r="IH1985" s="79"/>
      <c r="II1985" s="79"/>
      <c r="IJ1985" s="79"/>
      <c r="IK1985" s="79"/>
      <c r="IL1985" s="79"/>
    </row>
    <row r="1986" s="93" customFormat="1" ht="15.75" customHeight="1" spans="3:246">
      <c r="C1986" s="97"/>
      <c r="D1986" s="98"/>
      <c r="F1986" s="99"/>
      <c r="G1986" s="98"/>
      <c r="IE1986" s="79"/>
      <c r="IF1986" s="79"/>
      <c r="IG1986" s="79"/>
      <c r="IH1986" s="79"/>
      <c r="II1986" s="79"/>
      <c r="IJ1986" s="79"/>
      <c r="IK1986" s="79"/>
      <c r="IL1986" s="79"/>
    </row>
    <row r="1987" s="93" customFormat="1" ht="15.75" customHeight="1" spans="3:246">
      <c r="C1987" s="97"/>
      <c r="D1987" s="98"/>
      <c r="F1987" s="99"/>
      <c r="G1987" s="98"/>
      <c r="IE1987" s="79"/>
      <c r="IF1987" s="79"/>
      <c r="IG1987" s="79"/>
      <c r="IH1987" s="79"/>
      <c r="II1987" s="79"/>
      <c r="IJ1987" s="79"/>
      <c r="IK1987" s="79"/>
      <c r="IL1987" s="79"/>
    </row>
    <row r="1988" s="93" customFormat="1" ht="15.75" customHeight="1" spans="3:246">
      <c r="C1988" s="97"/>
      <c r="D1988" s="98"/>
      <c r="F1988" s="99"/>
      <c r="G1988" s="98"/>
      <c r="IE1988" s="79"/>
      <c r="IF1988" s="79"/>
      <c r="IG1988" s="79"/>
      <c r="IH1988" s="79"/>
      <c r="II1988" s="79"/>
      <c r="IJ1988" s="79"/>
      <c r="IK1988" s="79"/>
      <c r="IL1988" s="79"/>
    </row>
    <row r="1989" s="93" customFormat="1" ht="15.75" customHeight="1" spans="3:246">
      <c r="C1989" s="97"/>
      <c r="D1989" s="98"/>
      <c r="F1989" s="99"/>
      <c r="G1989" s="98"/>
      <c r="IE1989" s="79"/>
      <c r="IF1989" s="79"/>
      <c r="IG1989" s="79"/>
      <c r="IH1989" s="79"/>
      <c r="II1989" s="79"/>
      <c r="IJ1989" s="79"/>
      <c r="IK1989" s="79"/>
      <c r="IL1989" s="79"/>
    </row>
    <row r="1990" s="93" customFormat="1" ht="15.75" customHeight="1" spans="3:246">
      <c r="C1990" s="97"/>
      <c r="D1990" s="98"/>
      <c r="F1990" s="99"/>
      <c r="G1990" s="98"/>
      <c r="IE1990" s="79"/>
      <c r="IF1990" s="79"/>
      <c r="IG1990" s="79"/>
      <c r="IH1990" s="79"/>
      <c r="II1990" s="79"/>
      <c r="IJ1990" s="79"/>
      <c r="IK1990" s="79"/>
      <c r="IL1990" s="79"/>
    </row>
    <row r="1991" s="93" customFormat="1" ht="15.75" customHeight="1" spans="3:246">
      <c r="C1991" s="97"/>
      <c r="D1991" s="98"/>
      <c r="F1991" s="99"/>
      <c r="G1991" s="98"/>
      <c r="IE1991" s="79"/>
      <c r="IF1991" s="79"/>
      <c r="IG1991" s="79"/>
      <c r="IH1991" s="79"/>
      <c r="II1991" s="79"/>
      <c r="IJ1991" s="79"/>
      <c r="IK1991" s="79"/>
      <c r="IL1991" s="79"/>
    </row>
    <row r="1992" s="93" customFormat="1" ht="15.75" customHeight="1" spans="3:246">
      <c r="C1992" s="97"/>
      <c r="D1992" s="98"/>
      <c r="F1992" s="99"/>
      <c r="G1992" s="98"/>
      <c r="IE1992" s="79"/>
      <c r="IF1992" s="79"/>
      <c r="IG1992" s="79"/>
      <c r="IH1992" s="79"/>
      <c r="II1992" s="79"/>
      <c r="IJ1992" s="79"/>
      <c r="IK1992" s="79"/>
      <c r="IL1992" s="79"/>
    </row>
    <row r="1993" s="93" customFormat="1" ht="15.75" customHeight="1" spans="3:246">
      <c r="C1993" s="97"/>
      <c r="D1993" s="98"/>
      <c r="F1993" s="99"/>
      <c r="G1993" s="98"/>
      <c r="IE1993" s="79"/>
      <c r="IF1993" s="79"/>
      <c r="IG1993" s="79"/>
      <c r="IH1993" s="79"/>
      <c r="II1993" s="79"/>
      <c r="IJ1993" s="79"/>
      <c r="IK1993" s="79"/>
      <c r="IL1993" s="79"/>
    </row>
    <row r="1994" s="93" customFormat="1" ht="15.75" customHeight="1" spans="3:246">
      <c r="C1994" s="97"/>
      <c r="D1994" s="98"/>
      <c r="F1994" s="99"/>
      <c r="G1994" s="98"/>
      <c r="IE1994" s="79"/>
      <c r="IF1994" s="79"/>
      <c r="IG1994" s="79"/>
      <c r="IH1994" s="79"/>
      <c r="II1994" s="79"/>
      <c r="IJ1994" s="79"/>
      <c r="IK1994" s="79"/>
      <c r="IL1994" s="79"/>
    </row>
    <row r="1995" s="93" customFormat="1" ht="15.75" customHeight="1" spans="3:246">
      <c r="C1995" s="97"/>
      <c r="D1995" s="98"/>
      <c r="F1995" s="99"/>
      <c r="G1995" s="98"/>
      <c r="IE1995" s="79"/>
      <c r="IF1995" s="79"/>
      <c r="IG1995" s="79"/>
      <c r="IH1995" s="79"/>
      <c r="II1995" s="79"/>
      <c r="IJ1995" s="79"/>
      <c r="IK1995" s="79"/>
      <c r="IL1995" s="79"/>
    </row>
    <row r="1996" s="93" customFormat="1" ht="15.75" customHeight="1" spans="3:246">
      <c r="C1996" s="97"/>
      <c r="D1996" s="98"/>
      <c r="F1996" s="99"/>
      <c r="G1996" s="98"/>
      <c r="IE1996" s="79"/>
      <c r="IF1996" s="79"/>
      <c r="IG1996" s="79"/>
      <c r="IH1996" s="79"/>
      <c r="II1996" s="79"/>
      <c r="IJ1996" s="79"/>
      <c r="IK1996" s="79"/>
      <c r="IL1996" s="79"/>
    </row>
    <row r="1997" s="93" customFormat="1" ht="15.75" customHeight="1" spans="3:246">
      <c r="C1997" s="97"/>
      <c r="D1997" s="98"/>
      <c r="F1997" s="99"/>
      <c r="G1997" s="98"/>
      <c r="IE1997" s="79"/>
      <c r="IF1997" s="79"/>
      <c r="IG1997" s="79"/>
      <c r="IH1997" s="79"/>
      <c r="II1997" s="79"/>
      <c r="IJ1997" s="79"/>
      <c r="IK1997" s="79"/>
      <c r="IL1997" s="79"/>
    </row>
    <row r="1998" s="93" customFormat="1" ht="15.75" customHeight="1" spans="3:246">
      <c r="C1998" s="97"/>
      <c r="D1998" s="98"/>
      <c r="F1998" s="99"/>
      <c r="G1998" s="98"/>
      <c r="IE1998" s="79"/>
      <c r="IF1998" s="79"/>
      <c r="IG1998" s="79"/>
      <c r="IH1998" s="79"/>
      <c r="II1998" s="79"/>
      <c r="IJ1998" s="79"/>
      <c r="IK1998" s="79"/>
      <c r="IL1998" s="79"/>
    </row>
    <row r="1999" s="93" customFormat="1" ht="15.75" customHeight="1" spans="3:246">
      <c r="C1999" s="97"/>
      <c r="D1999" s="98"/>
      <c r="F1999" s="99"/>
      <c r="G1999" s="98"/>
      <c r="IE1999" s="79"/>
      <c r="IF1999" s="79"/>
      <c r="IG1999" s="79"/>
      <c r="IH1999" s="79"/>
      <c r="II1999" s="79"/>
      <c r="IJ1999" s="79"/>
      <c r="IK1999" s="79"/>
      <c r="IL1999" s="79"/>
    </row>
    <row r="2000" s="93" customFormat="1" ht="15.75" customHeight="1" spans="3:246">
      <c r="C2000" s="97"/>
      <c r="D2000" s="98"/>
      <c r="F2000" s="99"/>
      <c r="G2000" s="98"/>
      <c r="IE2000" s="79"/>
      <c r="IF2000" s="79"/>
      <c r="IG2000" s="79"/>
      <c r="IH2000" s="79"/>
      <c r="II2000" s="79"/>
      <c r="IJ2000" s="79"/>
      <c r="IK2000" s="79"/>
      <c r="IL2000" s="79"/>
    </row>
    <row r="2001" s="93" customFormat="1" ht="15.75" customHeight="1" spans="3:246">
      <c r="C2001" s="97"/>
      <c r="D2001" s="98"/>
      <c r="F2001" s="99"/>
      <c r="G2001" s="98"/>
      <c r="IE2001" s="79"/>
      <c r="IF2001" s="79"/>
      <c r="IG2001" s="79"/>
      <c r="IH2001" s="79"/>
      <c r="II2001" s="79"/>
      <c r="IJ2001" s="79"/>
      <c r="IK2001" s="79"/>
      <c r="IL2001" s="79"/>
    </row>
    <row r="2002" s="93" customFormat="1" ht="15.75" customHeight="1" spans="3:246">
      <c r="C2002" s="97"/>
      <c r="D2002" s="98"/>
      <c r="F2002" s="99"/>
      <c r="G2002" s="98"/>
      <c r="IE2002" s="79"/>
      <c r="IF2002" s="79"/>
      <c r="IG2002" s="79"/>
      <c r="IH2002" s="79"/>
      <c r="II2002" s="79"/>
      <c r="IJ2002" s="79"/>
      <c r="IK2002" s="79"/>
      <c r="IL2002" s="79"/>
    </row>
    <row r="2003" s="93" customFormat="1" ht="15.75" customHeight="1" spans="3:246">
      <c r="C2003" s="97"/>
      <c r="D2003" s="98"/>
      <c r="F2003" s="99"/>
      <c r="G2003" s="98"/>
      <c r="IE2003" s="79"/>
      <c r="IF2003" s="79"/>
      <c r="IG2003" s="79"/>
      <c r="IH2003" s="79"/>
      <c r="II2003" s="79"/>
      <c r="IJ2003" s="79"/>
      <c r="IK2003" s="79"/>
      <c r="IL2003" s="79"/>
    </row>
    <row r="2004" s="93" customFormat="1" ht="15.75" customHeight="1" spans="3:246">
      <c r="C2004" s="97"/>
      <c r="D2004" s="98"/>
      <c r="F2004" s="99"/>
      <c r="G2004" s="98"/>
      <c r="IE2004" s="79"/>
      <c r="IF2004" s="79"/>
      <c r="IG2004" s="79"/>
      <c r="IH2004" s="79"/>
      <c r="II2004" s="79"/>
      <c r="IJ2004" s="79"/>
      <c r="IK2004" s="79"/>
      <c r="IL2004" s="79"/>
    </row>
    <row r="2005" s="93" customFormat="1" ht="15.75" customHeight="1" spans="3:246">
      <c r="C2005" s="97"/>
      <c r="D2005" s="98"/>
      <c r="F2005" s="99"/>
      <c r="G2005" s="98"/>
      <c r="IE2005" s="79"/>
      <c r="IF2005" s="79"/>
      <c r="IG2005" s="79"/>
      <c r="IH2005" s="79"/>
      <c r="II2005" s="79"/>
      <c r="IJ2005" s="79"/>
      <c r="IK2005" s="79"/>
      <c r="IL2005" s="79"/>
    </row>
    <row r="2006" s="93" customFormat="1" ht="15.75" customHeight="1" spans="3:246">
      <c r="C2006" s="97"/>
      <c r="D2006" s="98"/>
      <c r="F2006" s="99"/>
      <c r="G2006" s="98"/>
      <c r="IE2006" s="79"/>
      <c r="IF2006" s="79"/>
      <c r="IG2006" s="79"/>
      <c r="IH2006" s="79"/>
      <c r="II2006" s="79"/>
      <c r="IJ2006" s="79"/>
      <c r="IK2006" s="79"/>
      <c r="IL2006" s="79"/>
    </row>
    <row r="2007" s="93" customFormat="1" ht="15.75" customHeight="1" spans="3:246">
      <c r="C2007" s="97"/>
      <c r="D2007" s="98"/>
      <c r="F2007" s="99"/>
      <c r="G2007" s="98"/>
      <c r="IE2007" s="79"/>
      <c r="IF2007" s="79"/>
      <c r="IG2007" s="79"/>
      <c r="IH2007" s="79"/>
      <c r="II2007" s="79"/>
      <c r="IJ2007" s="79"/>
      <c r="IK2007" s="79"/>
      <c r="IL2007" s="79"/>
    </row>
    <row r="2008" s="93" customFormat="1" ht="15.75" customHeight="1" spans="3:246">
      <c r="C2008" s="97"/>
      <c r="D2008" s="98"/>
      <c r="F2008" s="99"/>
      <c r="G2008" s="98"/>
      <c r="IE2008" s="79"/>
      <c r="IF2008" s="79"/>
      <c r="IG2008" s="79"/>
      <c r="IH2008" s="79"/>
      <c r="II2008" s="79"/>
      <c r="IJ2008" s="79"/>
      <c r="IK2008" s="79"/>
      <c r="IL2008" s="79"/>
    </row>
    <row r="2009" s="93" customFormat="1" ht="15.75" customHeight="1" spans="3:246">
      <c r="C2009" s="97"/>
      <c r="D2009" s="98"/>
      <c r="F2009" s="99"/>
      <c r="G2009" s="98"/>
      <c r="IE2009" s="79"/>
      <c r="IF2009" s="79"/>
      <c r="IG2009" s="79"/>
      <c r="IH2009" s="79"/>
      <c r="II2009" s="79"/>
      <c r="IJ2009" s="79"/>
      <c r="IK2009" s="79"/>
      <c r="IL2009" s="79"/>
    </row>
    <row r="2010" s="93" customFormat="1" ht="15.75" customHeight="1" spans="3:246">
      <c r="C2010" s="97"/>
      <c r="D2010" s="98"/>
      <c r="F2010" s="99"/>
      <c r="G2010" s="98"/>
      <c r="IE2010" s="79"/>
      <c r="IF2010" s="79"/>
      <c r="IG2010" s="79"/>
      <c r="IH2010" s="79"/>
      <c r="II2010" s="79"/>
      <c r="IJ2010" s="79"/>
      <c r="IK2010" s="79"/>
      <c r="IL2010" s="79"/>
    </row>
    <row r="2011" s="93" customFormat="1" ht="15.75" customHeight="1" spans="3:246">
      <c r="C2011" s="97"/>
      <c r="D2011" s="98"/>
      <c r="F2011" s="99"/>
      <c r="G2011" s="98"/>
      <c r="IE2011" s="79"/>
      <c r="IF2011" s="79"/>
      <c r="IG2011" s="79"/>
      <c r="IH2011" s="79"/>
      <c r="II2011" s="79"/>
      <c r="IJ2011" s="79"/>
      <c r="IK2011" s="79"/>
      <c r="IL2011" s="79"/>
    </row>
    <row r="2012" s="93" customFormat="1" ht="15.75" customHeight="1" spans="3:246">
      <c r="C2012" s="97"/>
      <c r="D2012" s="98"/>
      <c r="F2012" s="99"/>
      <c r="G2012" s="98"/>
      <c r="IE2012" s="79"/>
      <c r="IF2012" s="79"/>
      <c r="IG2012" s="79"/>
      <c r="IH2012" s="79"/>
      <c r="II2012" s="79"/>
      <c r="IJ2012" s="79"/>
      <c r="IK2012" s="79"/>
      <c r="IL2012" s="79"/>
    </row>
    <row r="2013" s="93" customFormat="1" ht="15.75" customHeight="1" spans="3:246">
      <c r="C2013" s="97"/>
      <c r="D2013" s="98"/>
      <c r="F2013" s="99"/>
      <c r="G2013" s="98"/>
      <c r="IE2013" s="79"/>
      <c r="IF2013" s="79"/>
      <c r="IG2013" s="79"/>
      <c r="IH2013" s="79"/>
      <c r="II2013" s="79"/>
      <c r="IJ2013" s="79"/>
      <c r="IK2013" s="79"/>
      <c r="IL2013" s="79"/>
    </row>
    <row r="2014" s="93" customFormat="1" ht="15.75" customHeight="1" spans="3:246">
      <c r="C2014" s="97"/>
      <c r="D2014" s="98"/>
      <c r="F2014" s="99"/>
      <c r="G2014" s="98"/>
      <c r="IE2014" s="79"/>
      <c r="IF2014" s="79"/>
      <c r="IG2014" s="79"/>
      <c r="IH2014" s="79"/>
      <c r="II2014" s="79"/>
      <c r="IJ2014" s="79"/>
      <c r="IK2014" s="79"/>
      <c r="IL2014" s="79"/>
    </row>
    <row r="2015" s="93" customFormat="1" ht="15.75" customHeight="1" spans="3:246">
      <c r="C2015" s="97"/>
      <c r="D2015" s="98"/>
      <c r="F2015" s="99"/>
      <c r="G2015" s="98"/>
      <c r="IE2015" s="79"/>
      <c r="IF2015" s="79"/>
      <c r="IG2015" s="79"/>
      <c r="IH2015" s="79"/>
      <c r="II2015" s="79"/>
      <c r="IJ2015" s="79"/>
      <c r="IK2015" s="79"/>
      <c r="IL2015" s="79"/>
    </row>
    <row r="2016" s="93" customFormat="1" ht="15.75" customHeight="1" spans="3:246">
      <c r="C2016" s="97"/>
      <c r="D2016" s="98"/>
      <c r="F2016" s="99"/>
      <c r="G2016" s="98"/>
      <c r="IE2016" s="79"/>
      <c r="IF2016" s="79"/>
      <c r="IG2016" s="79"/>
      <c r="IH2016" s="79"/>
      <c r="II2016" s="79"/>
      <c r="IJ2016" s="79"/>
      <c r="IK2016" s="79"/>
      <c r="IL2016" s="79"/>
    </row>
    <row r="2017" s="93" customFormat="1" ht="15.75" customHeight="1" spans="3:246">
      <c r="C2017" s="97"/>
      <c r="D2017" s="98"/>
      <c r="F2017" s="99"/>
      <c r="G2017" s="98"/>
      <c r="IE2017" s="79"/>
      <c r="IF2017" s="79"/>
      <c r="IG2017" s="79"/>
      <c r="IH2017" s="79"/>
      <c r="II2017" s="79"/>
      <c r="IJ2017" s="79"/>
      <c r="IK2017" s="79"/>
      <c r="IL2017" s="79"/>
    </row>
    <row r="2018" s="93" customFormat="1" ht="15.75" customHeight="1" spans="3:246">
      <c r="C2018" s="97"/>
      <c r="D2018" s="98"/>
      <c r="F2018" s="99"/>
      <c r="G2018" s="98"/>
      <c r="IE2018" s="79"/>
      <c r="IF2018" s="79"/>
      <c r="IG2018" s="79"/>
      <c r="IH2018" s="79"/>
      <c r="II2018" s="79"/>
      <c r="IJ2018" s="79"/>
      <c r="IK2018" s="79"/>
      <c r="IL2018" s="79"/>
    </row>
    <row r="2019" s="93" customFormat="1" ht="15.75" customHeight="1" spans="3:246">
      <c r="C2019" s="97"/>
      <c r="D2019" s="98"/>
      <c r="F2019" s="99"/>
      <c r="G2019" s="98"/>
      <c r="IE2019" s="79"/>
      <c r="IF2019" s="79"/>
      <c r="IG2019" s="79"/>
      <c r="IH2019" s="79"/>
      <c r="II2019" s="79"/>
      <c r="IJ2019" s="79"/>
      <c r="IK2019" s="79"/>
      <c r="IL2019" s="79"/>
    </row>
    <row r="2020" s="93" customFormat="1" ht="15.75" customHeight="1" spans="3:246">
      <c r="C2020" s="97"/>
      <c r="D2020" s="98"/>
      <c r="F2020" s="99"/>
      <c r="G2020" s="98"/>
      <c r="IE2020" s="79"/>
      <c r="IF2020" s="79"/>
      <c r="IG2020" s="79"/>
      <c r="IH2020" s="79"/>
      <c r="II2020" s="79"/>
      <c r="IJ2020" s="79"/>
      <c r="IK2020" s="79"/>
      <c r="IL2020" s="79"/>
    </row>
    <row r="2021" s="93" customFormat="1" ht="15.75" customHeight="1" spans="3:246">
      <c r="C2021" s="97"/>
      <c r="D2021" s="98"/>
      <c r="F2021" s="99"/>
      <c r="G2021" s="98"/>
      <c r="IE2021" s="79"/>
      <c r="IF2021" s="79"/>
      <c r="IG2021" s="79"/>
      <c r="IH2021" s="79"/>
      <c r="II2021" s="79"/>
      <c r="IJ2021" s="79"/>
      <c r="IK2021" s="79"/>
      <c r="IL2021" s="79"/>
    </row>
    <row r="2022" s="93" customFormat="1" ht="15.75" customHeight="1" spans="3:246">
      <c r="C2022" s="97"/>
      <c r="D2022" s="98"/>
      <c r="F2022" s="99"/>
      <c r="G2022" s="98"/>
      <c r="IE2022" s="79"/>
      <c r="IF2022" s="79"/>
      <c r="IG2022" s="79"/>
      <c r="IH2022" s="79"/>
      <c r="II2022" s="79"/>
      <c r="IJ2022" s="79"/>
      <c r="IK2022" s="79"/>
      <c r="IL2022" s="79"/>
    </row>
    <row r="2023" s="93" customFormat="1" ht="15.75" customHeight="1" spans="3:246">
      <c r="C2023" s="97"/>
      <c r="D2023" s="98"/>
      <c r="F2023" s="99"/>
      <c r="G2023" s="98"/>
      <c r="IE2023" s="79"/>
      <c r="IF2023" s="79"/>
      <c r="IG2023" s="79"/>
      <c r="IH2023" s="79"/>
      <c r="II2023" s="79"/>
      <c r="IJ2023" s="79"/>
      <c r="IK2023" s="79"/>
      <c r="IL2023" s="79"/>
    </row>
    <row r="2024" s="93" customFormat="1" ht="15.75" customHeight="1" spans="3:246">
      <c r="C2024" s="97"/>
      <c r="D2024" s="98"/>
      <c r="F2024" s="99"/>
      <c r="G2024" s="98"/>
      <c r="IE2024" s="79"/>
      <c r="IF2024" s="79"/>
      <c r="IG2024" s="79"/>
      <c r="IH2024" s="79"/>
      <c r="II2024" s="79"/>
      <c r="IJ2024" s="79"/>
      <c r="IK2024" s="79"/>
      <c r="IL2024" s="79"/>
    </row>
    <row r="2025" s="93" customFormat="1" ht="15.75" customHeight="1" spans="3:246">
      <c r="C2025" s="97"/>
      <c r="D2025" s="98"/>
      <c r="F2025" s="99"/>
      <c r="G2025" s="98"/>
      <c r="IE2025" s="79"/>
      <c r="IF2025" s="79"/>
      <c r="IG2025" s="79"/>
      <c r="IH2025" s="79"/>
      <c r="II2025" s="79"/>
      <c r="IJ2025" s="79"/>
      <c r="IK2025" s="79"/>
      <c r="IL2025" s="79"/>
    </row>
    <row r="2026" s="93" customFormat="1" ht="15.75" customHeight="1" spans="3:246">
      <c r="C2026" s="97"/>
      <c r="D2026" s="98"/>
      <c r="F2026" s="99"/>
      <c r="G2026" s="98"/>
      <c r="IE2026" s="79"/>
      <c r="IF2026" s="79"/>
      <c r="IG2026" s="79"/>
      <c r="IH2026" s="79"/>
      <c r="II2026" s="79"/>
      <c r="IJ2026" s="79"/>
      <c r="IK2026" s="79"/>
      <c r="IL2026" s="79"/>
    </row>
    <row r="2027" s="93" customFormat="1" ht="15.75" customHeight="1" spans="3:246">
      <c r="C2027" s="97"/>
      <c r="D2027" s="98"/>
      <c r="F2027" s="99"/>
      <c r="G2027" s="98"/>
      <c r="IE2027" s="79"/>
      <c r="IF2027" s="79"/>
      <c r="IG2027" s="79"/>
      <c r="IH2027" s="79"/>
      <c r="II2027" s="79"/>
      <c r="IJ2027" s="79"/>
      <c r="IK2027" s="79"/>
      <c r="IL2027" s="79"/>
    </row>
    <row r="2028" s="93" customFormat="1" ht="15.75" customHeight="1" spans="3:246">
      <c r="C2028" s="97"/>
      <c r="D2028" s="98"/>
      <c r="F2028" s="99"/>
      <c r="G2028" s="98"/>
      <c r="IE2028" s="79"/>
      <c r="IF2028" s="79"/>
      <c r="IG2028" s="79"/>
      <c r="IH2028" s="79"/>
      <c r="II2028" s="79"/>
      <c r="IJ2028" s="79"/>
      <c r="IK2028" s="79"/>
      <c r="IL2028" s="79"/>
    </row>
    <row r="2029" s="93" customFormat="1" ht="15.75" customHeight="1" spans="3:246">
      <c r="C2029" s="97"/>
      <c r="D2029" s="98"/>
      <c r="F2029" s="99"/>
      <c r="G2029" s="98"/>
      <c r="IE2029" s="79"/>
      <c r="IF2029" s="79"/>
      <c r="IG2029" s="79"/>
      <c r="IH2029" s="79"/>
      <c r="II2029" s="79"/>
      <c r="IJ2029" s="79"/>
      <c r="IK2029" s="79"/>
      <c r="IL2029" s="79"/>
    </row>
    <row r="2030" s="93" customFormat="1" ht="15.75" customHeight="1" spans="3:246">
      <c r="C2030" s="97"/>
      <c r="D2030" s="98"/>
      <c r="F2030" s="99"/>
      <c r="G2030" s="98"/>
      <c r="IE2030" s="79"/>
      <c r="IF2030" s="79"/>
      <c r="IG2030" s="79"/>
      <c r="IH2030" s="79"/>
      <c r="II2030" s="79"/>
      <c r="IJ2030" s="79"/>
      <c r="IK2030" s="79"/>
      <c r="IL2030" s="79"/>
    </row>
    <row r="2031" s="93" customFormat="1" ht="15.75" customHeight="1" spans="3:246">
      <c r="C2031" s="97"/>
      <c r="D2031" s="98"/>
      <c r="F2031" s="99"/>
      <c r="G2031" s="98"/>
      <c r="IE2031" s="79"/>
      <c r="IF2031" s="79"/>
      <c r="IG2031" s="79"/>
      <c r="IH2031" s="79"/>
      <c r="II2031" s="79"/>
      <c r="IJ2031" s="79"/>
      <c r="IK2031" s="79"/>
      <c r="IL2031" s="79"/>
    </row>
    <row r="2032" s="93" customFormat="1" ht="15.75" customHeight="1" spans="3:246">
      <c r="C2032" s="97"/>
      <c r="D2032" s="98"/>
      <c r="F2032" s="99"/>
      <c r="G2032" s="98"/>
      <c r="IE2032" s="79"/>
      <c r="IF2032" s="79"/>
      <c r="IG2032" s="79"/>
      <c r="IH2032" s="79"/>
      <c r="II2032" s="79"/>
      <c r="IJ2032" s="79"/>
      <c r="IK2032" s="79"/>
      <c r="IL2032" s="79"/>
    </row>
    <row r="2033" s="93" customFormat="1" ht="15.75" customHeight="1" spans="3:246">
      <c r="C2033" s="97"/>
      <c r="D2033" s="98"/>
      <c r="F2033" s="99"/>
      <c r="G2033" s="98"/>
      <c r="IE2033" s="79"/>
      <c r="IF2033" s="79"/>
      <c r="IG2033" s="79"/>
      <c r="IH2033" s="79"/>
      <c r="II2033" s="79"/>
      <c r="IJ2033" s="79"/>
      <c r="IK2033" s="79"/>
      <c r="IL2033" s="79"/>
    </row>
    <row r="2034" s="93" customFormat="1" ht="15.75" customHeight="1" spans="3:246">
      <c r="C2034" s="97"/>
      <c r="D2034" s="98"/>
      <c r="F2034" s="99"/>
      <c r="G2034" s="98"/>
      <c r="IE2034" s="79"/>
      <c r="IF2034" s="79"/>
      <c r="IG2034" s="79"/>
      <c r="IH2034" s="79"/>
      <c r="II2034" s="79"/>
      <c r="IJ2034" s="79"/>
      <c r="IK2034" s="79"/>
      <c r="IL2034" s="79"/>
    </row>
    <row r="2035" s="93" customFormat="1" ht="15.75" customHeight="1" spans="3:246">
      <c r="C2035" s="97"/>
      <c r="D2035" s="98"/>
      <c r="F2035" s="99"/>
      <c r="G2035" s="98"/>
      <c r="IE2035" s="79"/>
      <c r="IF2035" s="79"/>
      <c r="IG2035" s="79"/>
      <c r="IH2035" s="79"/>
      <c r="II2035" s="79"/>
      <c r="IJ2035" s="79"/>
      <c r="IK2035" s="79"/>
      <c r="IL2035" s="79"/>
    </row>
    <row r="2036" s="93" customFormat="1" ht="15.75" customHeight="1" spans="3:246">
      <c r="C2036" s="97"/>
      <c r="D2036" s="98"/>
      <c r="F2036" s="99"/>
      <c r="G2036" s="98"/>
      <c r="IE2036" s="79"/>
      <c r="IF2036" s="79"/>
      <c r="IG2036" s="79"/>
      <c r="IH2036" s="79"/>
      <c r="II2036" s="79"/>
      <c r="IJ2036" s="79"/>
      <c r="IK2036" s="79"/>
      <c r="IL2036" s="79"/>
    </row>
    <row r="2037" s="93" customFormat="1" ht="15.75" customHeight="1" spans="3:246">
      <c r="C2037" s="97"/>
      <c r="D2037" s="98"/>
      <c r="F2037" s="99"/>
      <c r="G2037" s="98"/>
      <c r="IE2037" s="79"/>
      <c r="IF2037" s="79"/>
      <c r="IG2037" s="79"/>
      <c r="IH2037" s="79"/>
      <c r="II2037" s="79"/>
      <c r="IJ2037" s="79"/>
      <c r="IK2037" s="79"/>
      <c r="IL2037" s="79"/>
    </row>
    <row r="2038" s="93" customFormat="1" ht="15.75" customHeight="1" spans="3:246">
      <c r="C2038" s="97"/>
      <c r="D2038" s="98"/>
      <c r="F2038" s="99"/>
      <c r="G2038" s="98"/>
      <c r="IE2038" s="79"/>
      <c r="IF2038" s="79"/>
      <c r="IG2038" s="79"/>
      <c r="IH2038" s="79"/>
      <c r="II2038" s="79"/>
      <c r="IJ2038" s="79"/>
      <c r="IK2038" s="79"/>
      <c r="IL2038" s="79"/>
    </row>
    <row r="2039" s="93" customFormat="1" ht="15.75" customHeight="1" spans="3:246">
      <c r="C2039" s="97"/>
      <c r="D2039" s="98"/>
      <c r="F2039" s="99"/>
      <c r="G2039" s="98"/>
      <c r="IE2039" s="79"/>
      <c r="IF2039" s="79"/>
      <c r="IG2039" s="79"/>
      <c r="IH2039" s="79"/>
      <c r="II2039" s="79"/>
      <c r="IJ2039" s="79"/>
      <c r="IK2039" s="79"/>
      <c r="IL2039" s="79"/>
    </row>
    <row r="2040" s="93" customFormat="1" ht="15.75" customHeight="1" spans="3:246">
      <c r="C2040" s="97"/>
      <c r="D2040" s="98"/>
      <c r="F2040" s="99"/>
      <c r="G2040" s="98"/>
      <c r="IE2040" s="79"/>
      <c r="IF2040" s="79"/>
      <c r="IG2040" s="79"/>
      <c r="IH2040" s="79"/>
      <c r="II2040" s="79"/>
      <c r="IJ2040" s="79"/>
      <c r="IK2040" s="79"/>
      <c r="IL2040" s="79"/>
    </row>
    <row r="2041" s="93" customFormat="1" ht="15.75" customHeight="1" spans="3:246">
      <c r="C2041" s="97"/>
      <c r="D2041" s="98"/>
      <c r="F2041" s="99"/>
      <c r="G2041" s="98"/>
      <c r="IE2041" s="79"/>
      <c r="IF2041" s="79"/>
      <c r="IG2041" s="79"/>
      <c r="IH2041" s="79"/>
      <c r="II2041" s="79"/>
      <c r="IJ2041" s="79"/>
      <c r="IK2041" s="79"/>
      <c r="IL2041" s="79"/>
    </row>
    <row r="2042" s="93" customFormat="1" ht="15.75" customHeight="1" spans="3:246">
      <c r="C2042" s="97"/>
      <c r="D2042" s="98"/>
      <c r="F2042" s="99"/>
      <c r="G2042" s="98"/>
      <c r="IE2042" s="79"/>
      <c r="IF2042" s="79"/>
      <c r="IG2042" s="79"/>
      <c r="IH2042" s="79"/>
      <c r="II2042" s="79"/>
      <c r="IJ2042" s="79"/>
      <c r="IK2042" s="79"/>
      <c r="IL2042" s="79"/>
    </row>
    <row r="2043" s="93" customFormat="1" ht="15.75" customHeight="1" spans="3:246">
      <c r="C2043" s="97"/>
      <c r="D2043" s="98"/>
      <c r="F2043" s="99"/>
      <c r="G2043" s="98"/>
      <c r="IE2043" s="79"/>
      <c r="IF2043" s="79"/>
      <c r="IG2043" s="79"/>
      <c r="IH2043" s="79"/>
      <c r="II2043" s="79"/>
      <c r="IJ2043" s="79"/>
      <c r="IK2043" s="79"/>
      <c r="IL2043" s="79"/>
    </row>
    <row r="2044" s="93" customFormat="1" ht="15.75" customHeight="1" spans="3:246">
      <c r="C2044" s="97"/>
      <c r="D2044" s="98"/>
      <c r="F2044" s="99"/>
      <c r="G2044" s="98"/>
      <c r="IE2044" s="79"/>
      <c r="IF2044" s="79"/>
      <c r="IG2044" s="79"/>
      <c r="IH2044" s="79"/>
      <c r="II2044" s="79"/>
      <c r="IJ2044" s="79"/>
      <c r="IK2044" s="79"/>
      <c r="IL2044" s="79"/>
    </row>
    <row r="2045" s="93" customFormat="1" ht="15.75" customHeight="1" spans="3:246">
      <c r="C2045" s="97"/>
      <c r="D2045" s="98"/>
      <c r="F2045" s="99"/>
      <c r="G2045" s="98"/>
      <c r="IE2045" s="79"/>
      <c r="IF2045" s="79"/>
      <c r="IG2045" s="79"/>
      <c r="IH2045" s="79"/>
      <c r="II2045" s="79"/>
      <c r="IJ2045" s="79"/>
      <c r="IK2045" s="79"/>
      <c r="IL2045" s="79"/>
    </row>
    <row r="2046" s="93" customFormat="1" ht="15.75" customHeight="1" spans="3:246">
      <c r="C2046" s="97"/>
      <c r="D2046" s="98"/>
      <c r="F2046" s="99"/>
      <c r="G2046" s="98"/>
      <c r="IE2046" s="79"/>
      <c r="IF2046" s="79"/>
      <c r="IG2046" s="79"/>
      <c r="IH2046" s="79"/>
      <c r="II2046" s="79"/>
      <c r="IJ2046" s="79"/>
      <c r="IK2046" s="79"/>
      <c r="IL2046" s="79"/>
    </row>
    <row r="2047" s="93" customFormat="1" ht="15.75" customHeight="1" spans="3:246">
      <c r="C2047" s="97"/>
      <c r="D2047" s="98"/>
      <c r="F2047" s="99"/>
      <c r="G2047" s="98"/>
      <c r="IE2047" s="79"/>
      <c r="IF2047" s="79"/>
      <c r="IG2047" s="79"/>
      <c r="IH2047" s="79"/>
      <c r="II2047" s="79"/>
      <c r="IJ2047" s="79"/>
      <c r="IK2047" s="79"/>
      <c r="IL2047" s="79"/>
    </row>
    <row r="2048" s="93" customFormat="1" ht="15.75" customHeight="1" spans="3:246">
      <c r="C2048" s="97"/>
      <c r="D2048" s="98"/>
      <c r="F2048" s="99"/>
      <c r="G2048" s="98"/>
      <c r="IE2048" s="79"/>
      <c r="IF2048" s="79"/>
      <c r="IG2048" s="79"/>
      <c r="IH2048" s="79"/>
      <c r="II2048" s="79"/>
      <c r="IJ2048" s="79"/>
      <c r="IK2048" s="79"/>
      <c r="IL2048" s="79"/>
    </row>
    <row r="2049" s="93" customFormat="1" ht="15.75" customHeight="1" spans="3:246">
      <c r="C2049" s="97"/>
      <c r="D2049" s="98"/>
      <c r="F2049" s="99"/>
      <c r="G2049" s="98"/>
      <c r="IE2049" s="79"/>
      <c r="IF2049" s="79"/>
      <c r="IG2049" s="79"/>
      <c r="IH2049" s="79"/>
      <c r="II2049" s="79"/>
      <c r="IJ2049" s="79"/>
      <c r="IK2049" s="79"/>
      <c r="IL2049" s="79"/>
    </row>
    <row r="2050" s="93" customFormat="1" ht="15.75" customHeight="1" spans="3:246">
      <c r="C2050" s="97"/>
      <c r="D2050" s="98"/>
      <c r="F2050" s="99"/>
      <c r="G2050" s="98"/>
      <c r="IE2050" s="79"/>
      <c r="IF2050" s="79"/>
      <c r="IG2050" s="79"/>
      <c r="IH2050" s="79"/>
      <c r="II2050" s="79"/>
      <c r="IJ2050" s="79"/>
      <c r="IK2050" s="79"/>
      <c r="IL2050" s="79"/>
    </row>
    <row r="2051" s="93" customFormat="1" ht="15.75" customHeight="1" spans="3:246">
      <c r="C2051" s="97"/>
      <c r="D2051" s="98"/>
      <c r="F2051" s="99"/>
      <c r="G2051" s="98"/>
      <c r="IE2051" s="79"/>
      <c r="IF2051" s="79"/>
      <c r="IG2051" s="79"/>
      <c r="IH2051" s="79"/>
      <c r="II2051" s="79"/>
      <c r="IJ2051" s="79"/>
      <c r="IK2051" s="79"/>
      <c r="IL2051" s="79"/>
    </row>
    <row r="2052" s="93" customFormat="1" ht="15.75" customHeight="1" spans="3:246">
      <c r="C2052" s="97"/>
      <c r="D2052" s="98"/>
      <c r="F2052" s="99"/>
      <c r="G2052" s="98"/>
      <c r="IE2052" s="79"/>
      <c r="IF2052" s="79"/>
      <c r="IG2052" s="79"/>
      <c r="IH2052" s="79"/>
      <c r="II2052" s="79"/>
      <c r="IJ2052" s="79"/>
      <c r="IK2052" s="79"/>
      <c r="IL2052" s="79"/>
    </row>
    <row r="2053" s="93" customFormat="1" ht="15.75" customHeight="1" spans="3:246">
      <c r="C2053" s="97"/>
      <c r="D2053" s="98"/>
      <c r="F2053" s="99"/>
      <c r="G2053" s="98"/>
      <c r="IE2053" s="79"/>
      <c r="IF2053" s="79"/>
      <c r="IG2053" s="79"/>
      <c r="IH2053" s="79"/>
      <c r="II2053" s="79"/>
      <c r="IJ2053" s="79"/>
      <c r="IK2053" s="79"/>
      <c r="IL2053" s="79"/>
    </row>
    <row r="2054" s="93" customFormat="1" ht="15.75" customHeight="1" spans="3:246">
      <c r="C2054" s="97"/>
      <c r="D2054" s="98"/>
      <c r="F2054" s="99"/>
      <c r="G2054" s="98"/>
      <c r="IE2054" s="79"/>
      <c r="IF2054" s="79"/>
      <c r="IG2054" s="79"/>
      <c r="IH2054" s="79"/>
      <c r="II2054" s="79"/>
      <c r="IJ2054" s="79"/>
      <c r="IK2054" s="79"/>
      <c r="IL2054" s="79"/>
    </row>
    <row r="2055" s="93" customFormat="1" ht="15.75" customHeight="1" spans="3:246">
      <c r="C2055" s="97"/>
      <c r="D2055" s="98"/>
      <c r="F2055" s="99"/>
      <c r="G2055" s="98"/>
      <c r="IE2055" s="79"/>
      <c r="IF2055" s="79"/>
      <c r="IG2055" s="79"/>
      <c r="IH2055" s="79"/>
      <c r="II2055" s="79"/>
      <c r="IJ2055" s="79"/>
      <c r="IK2055" s="79"/>
      <c r="IL2055" s="79"/>
    </row>
    <row r="2056" s="93" customFormat="1" ht="15.75" customHeight="1" spans="3:246">
      <c r="C2056" s="97"/>
      <c r="D2056" s="98"/>
      <c r="F2056" s="99"/>
      <c r="G2056" s="98"/>
      <c r="IE2056" s="79"/>
      <c r="IF2056" s="79"/>
      <c r="IG2056" s="79"/>
      <c r="IH2056" s="79"/>
      <c r="II2056" s="79"/>
      <c r="IJ2056" s="79"/>
      <c r="IK2056" s="79"/>
      <c r="IL2056" s="79"/>
    </row>
    <row r="2057" s="93" customFormat="1" ht="15.75" customHeight="1" spans="3:246">
      <c r="C2057" s="97"/>
      <c r="D2057" s="98"/>
      <c r="F2057" s="99"/>
      <c r="G2057" s="98"/>
      <c r="IE2057" s="79"/>
      <c r="IF2057" s="79"/>
      <c r="IG2057" s="79"/>
      <c r="IH2057" s="79"/>
      <c r="II2057" s="79"/>
      <c r="IJ2057" s="79"/>
      <c r="IK2057" s="79"/>
      <c r="IL2057" s="79"/>
    </row>
    <row r="2058" s="93" customFormat="1" ht="15.75" customHeight="1" spans="3:246">
      <c r="C2058" s="97"/>
      <c r="D2058" s="98"/>
      <c r="F2058" s="99"/>
      <c r="G2058" s="98"/>
      <c r="IE2058" s="79"/>
      <c r="IF2058" s="79"/>
      <c r="IG2058" s="79"/>
      <c r="IH2058" s="79"/>
      <c r="II2058" s="79"/>
      <c r="IJ2058" s="79"/>
      <c r="IK2058" s="79"/>
      <c r="IL2058" s="79"/>
    </row>
    <row r="2059" s="93" customFormat="1" ht="15.75" customHeight="1" spans="3:246">
      <c r="C2059" s="97"/>
      <c r="D2059" s="98"/>
      <c r="F2059" s="99"/>
      <c r="G2059" s="98"/>
      <c r="IE2059" s="79"/>
      <c r="IF2059" s="79"/>
      <c r="IG2059" s="79"/>
      <c r="IH2059" s="79"/>
      <c r="II2059" s="79"/>
      <c r="IJ2059" s="79"/>
      <c r="IK2059" s="79"/>
      <c r="IL2059" s="79"/>
    </row>
    <row r="2060" s="93" customFormat="1" ht="15.75" customHeight="1" spans="3:246">
      <c r="C2060" s="97"/>
      <c r="D2060" s="98"/>
      <c r="F2060" s="99"/>
      <c r="G2060" s="98"/>
      <c r="IE2060" s="79"/>
      <c r="IF2060" s="79"/>
      <c r="IG2060" s="79"/>
      <c r="IH2060" s="79"/>
      <c r="II2060" s="79"/>
      <c r="IJ2060" s="79"/>
      <c r="IK2060" s="79"/>
      <c r="IL2060" s="79"/>
    </row>
    <row r="2061" s="93" customFormat="1" ht="15.75" customHeight="1" spans="3:246">
      <c r="C2061" s="97"/>
      <c r="D2061" s="98"/>
      <c r="F2061" s="99"/>
      <c r="G2061" s="98"/>
      <c r="IE2061" s="79"/>
      <c r="IF2061" s="79"/>
      <c r="IG2061" s="79"/>
      <c r="IH2061" s="79"/>
      <c r="II2061" s="79"/>
      <c r="IJ2061" s="79"/>
      <c r="IK2061" s="79"/>
      <c r="IL2061" s="79"/>
    </row>
    <row r="2062" s="93" customFormat="1" ht="15.75" customHeight="1" spans="3:246">
      <c r="C2062" s="97"/>
      <c r="D2062" s="98"/>
      <c r="F2062" s="99"/>
      <c r="G2062" s="98"/>
      <c r="IE2062" s="79"/>
      <c r="IF2062" s="79"/>
      <c r="IG2062" s="79"/>
      <c r="IH2062" s="79"/>
      <c r="II2062" s="79"/>
      <c r="IJ2062" s="79"/>
      <c r="IK2062" s="79"/>
      <c r="IL2062" s="79"/>
    </row>
    <row r="2063" s="93" customFormat="1" ht="15.75" customHeight="1" spans="3:246">
      <c r="C2063" s="97"/>
      <c r="D2063" s="98"/>
      <c r="F2063" s="99"/>
      <c r="G2063" s="98"/>
      <c r="IE2063" s="79"/>
      <c r="IF2063" s="79"/>
      <c r="IG2063" s="79"/>
      <c r="IH2063" s="79"/>
      <c r="II2063" s="79"/>
      <c r="IJ2063" s="79"/>
      <c r="IK2063" s="79"/>
      <c r="IL2063" s="79"/>
    </row>
    <row r="2064" s="93" customFormat="1" ht="15.75" customHeight="1" spans="3:246">
      <c r="C2064" s="97"/>
      <c r="D2064" s="98"/>
      <c r="F2064" s="99"/>
      <c r="G2064" s="98"/>
      <c r="IE2064" s="79"/>
      <c r="IF2064" s="79"/>
      <c r="IG2064" s="79"/>
      <c r="IH2064" s="79"/>
      <c r="II2064" s="79"/>
      <c r="IJ2064" s="79"/>
      <c r="IK2064" s="79"/>
      <c r="IL2064" s="79"/>
    </row>
    <row r="2065" s="93" customFormat="1" ht="15.75" customHeight="1" spans="3:246">
      <c r="C2065" s="97"/>
      <c r="D2065" s="98"/>
      <c r="F2065" s="99"/>
      <c r="G2065" s="98"/>
      <c r="IE2065" s="79"/>
      <c r="IF2065" s="79"/>
      <c r="IG2065" s="79"/>
      <c r="IH2065" s="79"/>
      <c r="II2065" s="79"/>
      <c r="IJ2065" s="79"/>
      <c r="IK2065" s="79"/>
      <c r="IL2065" s="79"/>
    </row>
    <row r="2066" s="93" customFormat="1" ht="15.75" customHeight="1" spans="3:246">
      <c r="C2066" s="97"/>
      <c r="D2066" s="98"/>
      <c r="F2066" s="99"/>
      <c r="G2066" s="98"/>
      <c r="IE2066" s="79"/>
      <c r="IF2066" s="79"/>
      <c r="IG2066" s="79"/>
      <c r="IH2066" s="79"/>
      <c r="II2066" s="79"/>
      <c r="IJ2066" s="79"/>
      <c r="IK2066" s="79"/>
      <c r="IL2066" s="79"/>
    </row>
    <row r="2067" s="93" customFormat="1" ht="15.75" customHeight="1" spans="3:246">
      <c r="C2067" s="97"/>
      <c r="D2067" s="98"/>
      <c r="F2067" s="99"/>
      <c r="G2067" s="98"/>
      <c r="IE2067" s="79"/>
      <c r="IF2067" s="79"/>
      <c r="IG2067" s="79"/>
      <c r="IH2067" s="79"/>
      <c r="II2067" s="79"/>
      <c r="IJ2067" s="79"/>
      <c r="IK2067" s="79"/>
      <c r="IL2067" s="79"/>
    </row>
    <row r="2068" s="93" customFormat="1" ht="15.75" customHeight="1" spans="3:246">
      <c r="C2068" s="97"/>
      <c r="D2068" s="98"/>
      <c r="F2068" s="99"/>
      <c r="G2068" s="98"/>
      <c r="IE2068" s="79"/>
      <c r="IF2068" s="79"/>
      <c r="IG2068" s="79"/>
      <c r="IH2068" s="79"/>
      <c r="II2068" s="79"/>
      <c r="IJ2068" s="79"/>
      <c r="IK2068" s="79"/>
      <c r="IL2068" s="79"/>
    </row>
    <row r="2069" s="93" customFormat="1" ht="15.75" customHeight="1" spans="3:246">
      <c r="C2069" s="97"/>
      <c r="D2069" s="98"/>
      <c r="F2069" s="99"/>
      <c r="G2069" s="98"/>
      <c r="IE2069" s="79"/>
      <c r="IF2069" s="79"/>
      <c r="IG2069" s="79"/>
      <c r="IH2069" s="79"/>
      <c r="II2069" s="79"/>
      <c r="IJ2069" s="79"/>
      <c r="IK2069" s="79"/>
      <c r="IL2069" s="79"/>
    </row>
    <row r="2070" s="93" customFormat="1" ht="15.75" customHeight="1" spans="3:246">
      <c r="C2070" s="97"/>
      <c r="D2070" s="98"/>
      <c r="F2070" s="99"/>
      <c r="G2070" s="98"/>
      <c r="IE2070" s="79"/>
      <c r="IF2070" s="79"/>
      <c r="IG2070" s="79"/>
      <c r="IH2070" s="79"/>
      <c r="II2070" s="79"/>
      <c r="IJ2070" s="79"/>
      <c r="IK2070" s="79"/>
      <c r="IL2070" s="79"/>
    </row>
    <row r="2071" s="93" customFormat="1" ht="15.75" customHeight="1" spans="3:246">
      <c r="C2071" s="97"/>
      <c r="D2071" s="98"/>
      <c r="F2071" s="99"/>
      <c r="G2071" s="98"/>
      <c r="IE2071" s="79"/>
      <c r="IF2071" s="79"/>
      <c r="IG2071" s="79"/>
      <c r="IH2071" s="79"/>
      <c r="II2071" s="79"/>
      <c r="IJ2071" s="79"/>
      <c r="IK2071" s="79"/>
      <c r="IL2071" s="79"/>
    </row>
    <row r="2072" s="93" customFormat="1" ht="15.75" customHeight="1" spans="3:246">
      <c r="C2072" s="97"/>
      <c r="D2072" s="98"/>
      <c r="F2072" s="99"/>
      <c r="G2072" s="98"/>
      <c r="IE2072" s="79"/>
      <c r="IF2072" s="79"/>
      <c r="IG2072" s="79"/>
      <c r="IH2072" s="79"/>
      <c r="II2072" s="79"/>
      <c r="IJ2072" s="79"/>
      <c r="IK2072" s="79"/>
      <c r="IL2072" s="79"/>
    </row>
    <row r="2073" s="93" customFormat="1" ht="15.75" customHeight="1" spans="3:246">
      <c r="C2073" s="97"/>
      <c r="D2073" s="98"/>
      <c r="F2073" s="99"/>
      <c r="G2073" s="98"/>
      <c r="IE2073" s="79"/>
      <c r="IF2073" s="79"/>
      <c r="IG2073" s="79"/>
      <c r="IH2073" s="79"/>
      <c r="II2073" s="79"/>
      <c r="IJ2073" s="79"/>
      <c r="IK2073" s="79"/>
      <c r="IL2073" s="79"/>
    </row>
    <row r="2074" s="93" customFormat="1" ht="15.75" customHeight="1" spans="3:246">
      <c r="C2074" s="97"/>
      <c r="D2074" s="98"/>
      <c r="F2074" s="99"/>
      <c r="G2074" s="98"/>
      <c r="IE2074" s="79"/>
      <c r="IF2074" s="79"/>
      <c r="IG2074" s="79"/>
      <c r="IH2074" s="79"/>
      <c r="II2074" s="79"/>
      <c r="IJ2074" s="79"/>
      <c r="IK2074" s="79"/>
      <c r="IL2074" s="79"/>
    </row>
    <row r="2075" s="93" customFormat="1" ht="15.75" customHeight="1" spans="3:246">
      <c r="C2075" s="97"/>
      <c r="D2075" s="98"/>
      <c r="F2075" s="99"/>
      <c r="G2075" s="98"/>
      <c r="IE2075" s="79"/>
      <c r="IF2075" s="79"/>
      <c r="IG2075" s="79"/>
      <c r="IH2075" s="79"/>
      <c r="II2075" s="79"/>
      <c r="IJ2075" s="79"/>
      <c r="IK2075" s="79"/>
      <c r="IL2075" s="79"/>
    </row>
    <row r="2076" s="93" customFormat="1" ht="15.75" customHeight="1" spans="3:246">
      <c r="C2076" s="97"/>
      <c r="D2076" s="98"/>
      <c r="F2076" s="99"/>
      <c r="G2076" s="98"/>
      <c r="IE2076" s="79"/>
      <c r="IF2076" s="79"/>
      <c r="IG2076" s="79"/>
      <c r="IH2076" s="79"/>
      <c r="II2076" s="79"/>
      <c r="IJ2076" s="79"/>
      <c r="IK2076" s="79"/>
      <c r="IL2076" s="79"/>
    </row>
    <row r="2077" s="93" customFormat="1" ht="15.75" customHeight="1" spans="3:246">
      <c r="C2077" s="97"/>
      <c r="D2077" s="98"/>
      <c r="F2077" s="99"/>
      <c r="G2077" s="98"/>
      <c r="IE2077" s="79"/>
      <c r="IF2077" s="79"/>
      <c r="IG2077" s="79"/>
      <c r="IH2077" s="79"/>
      <c r="II2077" s="79"/>
      <c r="IJ2077" s="79"/>
      <c r="IK2077" s="79"/>
      <c r="IL2077" s="79"/>
    </row>
    <row r="2078" s="93" customFormat="1" ht="15.75" customHeight="1" spans="3:246">
      <c r="C2078" s="97"/>
      <c r="D2078" s="98"/>
      <c r="F2078" s="99"/>
      <c r="G2078" s="98"/>
      <c r="IE2078" s="79"/>
      <c r="IF2078" s="79"/>
      <c r="IG2078" s="79"/>
      <c r="IH2078" s="79"/>
      <c r="II2078" s="79"/>
      <c r="IJ2078" s="79"/>
      <c r="IK2078" s="79"/>
      <c r="IL2078" s="79"/>
    </row>
    <row r="2079" s="93" customFormat="1" ht="15.75" customHeight="1" spans="3:246">
      <c r="C2079" s="97"/>
      <c r="D2079" s="98"/>
      <c r="F2079" s="99"/>
      <c r="G2079" s="98"/>
      <c r="IE2079" s="79"/>
      <c r="IF2079" s="79"/>
      <c r="IG2079" s="79"/>
      <c r="IH2079" s="79"/>
      <c r="II2079" s="79"/>
      <c r="IJ2079" s="79"/>
      <c r="IK2079" s="79"/>
      <c r="IL2079" s="79"/>
    </row>
    <row r="2080" s="93" customFormat="1" ht="15.75" customHeight="1" spans="3:246">
      <c r="C2080" s="97"/>
      <c r="D2080" s="98"/>
      <c r="F2080" s="99"/>
      <c r="G2080" s="98"/>
      <c r="IE2080" s="79"/>
      <c r="IF2080" s="79"/>
      <c r="IG2080" s="79"/>
      <c r="IH2080" s="79"/>
      <c r="II2080" s="79"/>
      <c r="IJ2080" s="79"/>
      <c r="IK2080" s="79"/>
      <c r="IL2080" s="79"/>
    </row>
    <row r="2081" s="93" customFormat="1" ht="15.75" customHeight="1" spans="3:246">
      <c r="C2081" s="97"/>
      <c r="D2081" s="98"/>
      <c r="F2081" s="99"/>
      <c r="G2081" s="98"/>
      <c r="IE2081" s="79"/>
      <c r="IF2081" s="79"/>
      <c r="IG2081" s="79"/>
      <c r="IH2081" s="79"/>
      <c r="II2081" s="79"/>
      <c r="IJ2081" s="79"/>
      <c r="IK2081" s="79"/>
      <c r="IL2081" s="79"/>
    </row>
    <row r="2082" s="93" customFormat="1" ht="15.75" customHeight="1" spans="3:246">
      <c r="C2082" s="97"/>
      <c r="D2082" s="98"/>
      <c r="F2082" s="99"/>
      <c r="G2082" s="98"/>
      <c r="IE2082" s="79"/>
      <c r="IF2082" s="79"/>
      <c r="IG2082" s="79"/>
      <c r="IH2082" s="79"/>
      <c r="II2082" s="79"/>
      <c r="IJ2082" s="79"/>
      <c r="IK2082" s="79"/>
      <c r="IL2082" s="79"/>
    </row>
    <row r="2083" s="93" customFormat="1" ht="15.75" customHeight="1" spans="3:246">
      <c r="C2083" s="97"/>
      <c r="D2083" s="98"/>
      <c r="F2083" s="99"/>
      <c r="G2083" s="98"/>
      <c r="IE2083" s="79"/>
      <c r="IF2083" s="79"/>
      <c r="IG2083" s="79"/>
      <c r="IH2083" s="79"/>
      <c r="II2083" s="79"/>
      <c r="IJ2083" s="79"/>
      <c r="IK2083" s="79"/>
      <c r="IL2083" s="79"/>
    </row>
    <row r="2084" s="93" customFormat="1" ht="15.75" customHeight="1" spans="3:246">
      <c r="C2084" s="97"/>
      <c r="D2084" s="98"/>
      <c r="F2084" s="99"/>
      <c r="G2084" s="98"/>
      <c r="IE2084" s="79"/>
      <c r="IF2084" s="79"/>
      <c r="IG2084" s="79"/>
      <c r="IH2084" s="79"/>
      <c r="II2084" s="79"/>
      <c r="IJ2084" s="79"/>
      <c r="IK2084" s="79"/>
      <c r="IL2084" s="79"/>
    </row>
    <row r="2085" s="93" customFormat="1" ht="15.75" customHeight="1" spans="3:246">
      <c r="C2085" s="97"/>
      <c r="D2085" s="98"/>
      <c r="F2085" s="99"/>
      <c r="G2085" s="98"/>
      <c r="IE2085" s="79"/>
      <c r="IF2085" s="79"/>
      <c r="IG2085" s="79"/>
      <c r="IH2085" s="79"/>
      <c r="II2085" s="79"/>
      <c r="IJ2085" s="79"/>
      <c r="IK2085" s="79"/>
      <c r="IL2085" s="79"/>
    </row>
    <row r="2086" s="93" customFormat="1" ht="15.75" customHeight="1" spans="3:246">
      <c r="C2086" s="97"/>
      <c r="D2086" s="98"/>
      <c r="F2086" s="99"/>
      <c r="G2086" s="98"/>
      <c r="IE2086" s="79"/>
      <c r="IF2086" s="79"/>
      <c r="IG2086" s="79"/>
      <c r="IH2086" s="79"/>
      <c r="II2086" s="79"/>
      <c r="IJ2086" s="79"/>
      <c r="IK2086" s="79"/>
      <c r="IL2086" s="79"/>
    </row>
    <row r="2087" s="93" customFormat="1" ht="15.75" customHeight="1" spans="3:246">
      <c r="C2087" s="97"/>
      <c r="D2087" s="98"/>
      <c r="F2087" s="99"/>
      <c r="G2087" s="98"/>
      <c r="IE2087" s="79"/>
      <c r="IF2087" s="79"/>
      <c r="IG2087" s="79"/>
      <c r="IH2087" s="79"/>
      <c r="II2087" s="79"/>
      <c r="IJ2087" s="79"/>
      <c r="IK2087" s="79"/>
      <c r="IL2087" s="79"/>
    </row>
    <row r="2088" s="93" customFormat="1" ht="15.75" customHeight="1" spans="3:246">
      <c r="C2088" s="97"/>
      <c r="D2088" s="98"/>
      <c r="F2088" s="99"/>
      <c r="G2088" s="98"/>
      <c r="IE2088" s="79"/>
      <c r="IF2088" s="79"/>
      <c r="IG2088" s="79"/>
      <c r="IH2088" s="79"/>
      <c r="II2088" s="79"/>
      <c r="IJ2088" s="79"/>
      <c r="IK2088" s="79"/>
      <c r="IL2088" s="79"/>
    </row>
    <row r="2089" s="93" customFormat="1" ht="15.75" customHeight="1" spans="3:246">
      <c r="C2089" s="97"/>
      <c r="D2089" s="98"/>
      <c r="F2089" s="99"/>
      <c r="G2089" s="98"/>
      <c r="IE2089" s="79"/>
      <c r="IF2089" s="79"/>
      <c r="IG2089" s="79"/>
      <c r="IH2089" s="79"/>
      <c r="II2089" s="79"/>
      <c r="IJ2089" s="79"/>
      <c r="IK2089" s="79"/>
      <c r="IL2089" s="79"/>
    </row>
    <row r="2090" s="93" customFormat="1" ht="15.75" customHeight="1" spans="3:246">
      <c r="C2090" s="97"/>
      <c r="D2090" s="98"/>
      <c r="F2090" s="99"/>
      <c r="G2090" s="98"/>
      <c r="IE2090" s="79"/>
      <c r="IF2090" s="79"/>
      <c r="IG2090" s="79"/>
      <c r="IH2090" s="79"/>
      <c r="II2090" s="79"/>
      <c r="IJ2090" s="79"/>
      <c r="IK2090" s="79"/>
      <c r="IL2090" s="79"/>
    </row>
    <row r="2091" s="93" customFormat="1" ht="15.75" customHeight="1" spans="3:246">
      <c r="C2091" s="97"/>
      <c r="D2091" s="98"/>
      <c r="F2091" s="99"/>
      <c r="G2091" s="98"/>
      <c r="IE2091" s="79"/>
      <c r="IF2091" s="79"/>
      <c r="IG2091" s="79"/>
      <c r="IH2091" s="79"/>
      <c r="II2091" s="79"/>
      <c r="IJ2091" s="79"/>
      <c r="IK2091" s="79"/>
      <c r="IL2091" s="79"/>
    </row>
    <row r="2092" s="93" customFormat="1" ht="15.75" customHeight="1" spans="3:246">
      <c r="C2092" s="97"/>
      <c r="D2092" s="98"/>
      <c r="F2092" s="99"/>
      <c r="G2092" s="98"/>
      <c r="IE2092" s="79"/>
      <c r="IF2092" s="79"/>
      <c r="IG2092" s="79"/>
      <c r="IH2092" s="79"/>
      <c r="II2092" s="79"/>
      <c r="IJ2092" s="79"/>
      <c r="IK2092" s="79"/>
      <c r="IL2092" s="79"/>
    </row>
    <row r="2093" s="93" customFormat="1" ht="15.75" customHeight="1" spans="3:246">
      <c r="C2093" s="97"/>
      <c r="D2093" s="98"/>
      <c r="F2093" s="99"/>
      <c r="G2093" s="98"/>
      <c r="IE2093" s="79"/>
      <c r="IF2093" s="79"/>
      <c r="IG2093" s="79"/>
      <c r="IH2093" s="79"/>
      <c r="II2093" s="79"/>
      <c r="IJ2093" s="79"/>
      <c r="IK2093" s="79"/>
      <c r="IL2093" s="79"/>
    </row>
    <row r="2094" s="93" customFormat="1" ht="15.75" customHeight="1" spans="3:246">
      <c r="C2094" s="97"/>
      <c r="D2094" s="98"/>
      <c r="F2094" s="99"/>
      <c r="G2094" s="98"/>
      <c r="IE2094" s="79"/>
      <c r="IF2094" s="79"/>
      <c r="IG2094" s="79"/>
      <c r="IH2094" s="79"/>
      <c r="II2094" s="79"/>
      <c r="IJ2094" s="79"/>
      <c r="IK2094" s="79"/>
      <c r="IL2094" s="79"/>
    </row>
    <row r="2095" s="93" customFormat="1" ht="15.75" customHeight="1" spans="3:246">
      <c r="C2095" s="97"/>
      <c r="D2095" s="98"/>
      <c r="F2095" s="99"/>
      <c r="G2095" s="98"/>
      <c r="IE2095" s="79"/>
      <c r="IF2095" s="79"/>
      <c r="IG2095" s="79"/>
      <c r="IH2095" s="79"/>
      <c r="II2095" s="79"/>
      <c r="IJ2095" s="79"/>
      <c r="IK2095" s="79"/>
      <c r="IL2095" s="79"/>
    </row>
    <row r="2096" s="93" customFormat="1" ht="15.75" customHeight="1" spans="3:246">
      <c r="C2096" s="97"/>
      <c r="D2096" s="98"/>
      <c r="F2096" s="99"/>
      <c r="G2096" s="98"/>
      <c r="IE2096" s="79"/>
      <c r="IF2096" s="79"/>
      <c r="IG2096" s="79"/>
      <c r="IH2096" s="79"/>
      <c r="II2096" s="79"/>
      <c r="IJ2096" s="79"/>
      <c r="IK2096" s="79"/>
      <c r="IL2096" s="79"/>
    </row>
    <row r="2097" s="93" customFormat="1" ht="15.75" customHeight="1" spans="3:246">
      <c r="C2097" s="97"/>
      <c r="D2097" s="98"/>
      <c r="F2097" s="99"/>
      <c r="G2097" s="98"/>
      <c r="IE2097" s="79"/>
      <c r="IF2097" s="79"/>
      <c r="IG2097" s="79"/>
      <c r="IH2097" s="79"/>
      <c r="II2097" s="79"/>
      <c r="IJ2097" s="79"/>
      <c r="IK2097" s="79"/>
      <c r="IL2097" s="79"/>
    </row>
    <row r="2098" s="93" customFormat="1" ht="15.75" customHeight="1" spans="3:246">
      <c r="C2098" s="97"/>
      <c r="D2098" s="98"/>
      <c r="F2098" s="99"/>
      <c r="G2098" s="98"/>
      <c r="IE2098" s="79"/>
      <c r="IF2098" s="79"/>
      <c r="IG2098" s="79"/>
      <c r="IH2098" s="79"/>
      <c r="II2098" s="79"/>
      <c r="IJ2098" s="79"/>
      <c r="IK2098" s="79"/>
      <c r="IL2098" s="79"/>
    </row>
    <row r="2099" s="93" customFormat="1" ht="15.75" customHeight="1" spans="3:246">
      <c r="C2099" s="97"/>
      <c r="D2099" s="98"/>
      <c r="F2099" s="99"/>
      <c r="G2099" s="98"/>
      <c r="IE2099" s="79"/>
      <c r="IF2099" s="79"/>
      <c r="IG2099" s="79"/>
      <c r="IH2099" s="79"/>
      <c r="II2099" s="79"/>
      <c r="IJ2099" s="79"/>
      <c r="IK2099" s="79"/>
      <c r="IL2099" s="79"/>
    </row>
    <row r="2100" s="93" customFormat="1" ht="15.75" customHeight="1" spans="3:246">
      <c r="C2100" s="97"/>
      <c r="D2100" s="98"/>
      <c r="F2100" s="99"/>
      <c r="G2100" s="98"/>
      <c r="IE2100" s="79"/>
      <c r="IF2100" s="79"/>
      <c r="IG2100" s="79"/>
      <c r="IH2100" s="79"/>
      <c r="II2100" s="79"/>
      <c r="IJ2100" s="79"/>
      <c r="IK2100" s="79"/>
      <c r="IL2100" s="79"/>
    </row>
    <row r="2101" s="93" customFormat="1" ht="15.75" customHeight="1" spans="3:246">
      <c r="C2101" s="97"/>
      <c r="D2101" s="98"/>
      <c r="F2101" s="99"/>
      <c r="G2101" s="98"/>
      <c r="IE2101" s="79"/>
      <c r="IF2101" s="79"/>
      <c r="IG2101" s="79"/>
      <c r="IH2101" s="79"/>
      <c r="II2101" s="79"/>
      <c r="IJ2101" s="79"/>
      <c r="IK2101" s="79"/>
      <c r="IL2101" s="79"/>
    </row>
    <row r="2102" s="93" customFormat="1" ht="15.75" customHeight="1" spans="3:246">
      <c r="C2102" s="97"/>
      <c r="D2102" s="98"/>
      <c r="F2102" s="99"/>
      <c r="G2102" s="98"/>
      <c r="IE2102" s="79"/>
      <c r="IF2102" s="79"/>
      <c r="IG2102" s="79"/>
      <c r="IH2102" s="79"/>
      <c r="II2102" s="79"/>
      <c r="IJ2102" s="79"/>
      <c r="IK2102" s="79"/>
      <c r="IL2102" s="79"/>
    </row>
    <row r="2103" s="93" customFormat="1" ht="15.75" customHeight="1" spans="3:246">
      <c r="C2103" s="97"/>
      <c r="D2103" s="98"/>
      <c r="F2103" s="99"/>
      <c r="G2103" s="98"/>
      <c r="IE2103" s="79"/>
      <c r="IF2103" s="79"/>
      <c r="IG2103" s="79"/>
      <c r="IH2103" s="79"/>
      <c r="II2103" s="79"/>
      <c r="IJ2103" s="79"/>
      <c r="IK2103" s="79"/>
      <c r="IL2103" s="79"/>
    </row>
    <row r="2104" s="93" customFormat="1" ht="15.75" customHeight="1" spans="3:246">
      <c r="C2104" s="97"/>
      <c r="D2104" s="98"/>
      <c r="F2104" s="99"/>
      <c r="G2104" s="98"/>
      <c r="IE2104" s="79"/>
      <c r="IF2104" s="79"/>
      <c r="IG2104" s="79"/>
      <c r="IH2104" s="79"/>
      <c r="II2104" s="79"/>
      <c r="IJ2104" s="79"/>
      <c r="IK2104" s="79"/>
      <c r="IL2104" s="79"/>
    </row>
    <row r="2105" s="93" customFormat="1" ht="15.75" customHeight="1" spans="3:246">
      <c r="C2105" s="97"/>
      <c r="D2105" s="98"/>
      <c r="F2105" s="99"/>
      <c r="G2105" s="98"/>
      <c r="IE2105" s="79"/>
      <c r="IF2105" s="79"/>
      <c r="IG2105" s="79"/>
      <c r="IH2105" s="79"/>
      <c r="II2105" s="79"/>
      <c r="IJ2105" s="79"/>
      <c r="IK2105" s="79"/>
      <c r="IL2105" s="79"/>
    </row>
    <row r="2106" s="93" customFormat="1" ht="15.75" customHeight="1" spans="3:246">
      <c r="C2106" s="97"/>
      <c r="D2106" s="98"/>
      <c r="F2106" s="99"/>
      <c r="G2106" s="98"/>
      <c r="IE2106" s="79"/>
      <c r="IF2106" s="79"/>
      <c r="IG2106" s="79"/>
      <c r="IH2106" s="79"/>
      <c r="II2106" s="79"/>
      <c r="IJ2106" s="79"/>
      <c r="IK2106" s="79"/>
      <c r="IL2106" s="79"/>
    </row>
    <row r="2107" s="93" customFormat="1" ht="15.75" customHeight="1" spans="3:246">
      <c r="C2107" s="97"/>
      <c r="D2107" s="98"/>
      <c r="F2107" s="99"/>
      <c r="G2107" s="98"/>
      <c r="IE2107" s="79"/>
      <c r="IF2107" s="79"/>
      <c r="IG2107" s="79"/>
      <c r="IH2107" s="79"/>
      <c r="II2107" s="79"/>
      <c r="IJ2107" s="79"/>
      <c r="IK2107" s="79"/>
      <c r="IL2107" s="79"/>
    </row>
    <row r="2108" s="93" customFormat="1" ht="15.75" customHeight="1" spans="3:246">
      <c r="C2108" s="97"/>
      <c r="D2108" s="98"/>
      <c r="F2108" s="99"/>
      <c r="G2108" s="98"/>
      <c r="IE2108" s="79"/>
      <c r="IF2108" s="79"/>
      <c r="IG2108" s="79"/>
      <c r="IH2108" s="79"/>
      <c r="II2108" s="79"/>
      <c r="IJ2108" s="79"/>
      <c r="IK2108" s="79"/>
      <c r="IL2108" s="79"/>
    </row>
    <row r="2109" s="93" customFormat="1" ht="15.75" customHeight="1" spans="3:246">
      <c r="C2109" s="97"/>
      <c r="D2109" s="98"/>
      <c r="F2109" s="99"/>
      <c r="G2109" s="98"/>
      <c r="IE2109" s="79"/>
      <c r="IF2109" s="79"/>
      <c r="IG2109" s="79"/>
      <c r="IH2109" s="79"/>
      <c r="II2109" s="79"/>
      <c r="IJ2109" s="79"/>
      <c r="IK2109" s="79"/>
      <c r="IL2109" s="79"/>
    </row>
    <row r="2110" s="93" customFormat="1" ht="15.75" customHeight="1" spans="3:246">
      <c r="C2110" s="97"/>
      <c r="D2110" s="98"/>
      <c r="F2110" s="99"/>
      <c r="G2110" s="98"/>
      <c r="IE2110" s="79"/>
      <c r="IF2110" s="79"/>
      <c r="IG2110" s="79"/>
      <c r="IH2110" s="79"/>
      <c r="II2110" s="79"/>
      <c r="IJ2110" s="79"/>
      <c r="IK2110" s="79"/>
      <c r="IL2110" s="79"/>
    </row>
    <row r="2111" s="93" customFormat="1" ht="15.75" customHeight="1" spans="3:246">
      <c r="C2111" s="97"/>
      <c r="D2111" s="98"/>
      <c r="F2111" s="99"/>
      <c r="G2111" s="98"/>
      <c r="IE2111" s="79"/>
      <c r="IF2111" s="79"/>
      <c r="IG2111" s="79"/>
      <c r="IH2111" s="79"/>
      <c r="II2111" s="79"/>
      <c r="IJ2111" s="79"/>
      <c r="IK2111" s="79"/>
      <c r="IL2111" s="79"/>
    </row>
    <row r="2112" s="93" customFormat="1" ht="15.75" customHeight="1" spans="3:246">
      <c r="C2112" s="97"/>
      <c r="D2112" s="98"/>
      <c r="F2112" s="99"/>
      <c r="G2112" s="98"/>
      <c r="IE2112" s="79"/>
      <c r="IF2112" s="79"/>
      <c r="IG2112" s="79"/>
      <c r="IH2112" s="79"/>
      <c r="II2112" s="79"/>
      <c r="IJ2112" s="79"/>
      <c r="IK2112" s="79"/>
      <c r="IL2112" s="79"/>
    </row>
    <row r="2113" s="93" customFormat="1" ht="15.75" customHeight="1" spans="3:246">
      <c r="C2113" s="97"/>
      <c r="D2113" s="98"/>
      <c r="F2113" s="99"/>
      <c r="G2113" s="98"/>
      <c r="IE2113" s="79"/>
      <c r="IF2113" s="79"/>
      <c r="IG2113" s="79"/>
      <c r="IH2113" s="79"/>
      <c r="II2113" s="79"/>
      <c r="IJ2113" s="79"/>
      <c r="IK2113" s="79"/>
      <c r="IL2113" s="79"/>
    </row>
    <row r="2114" s="93" customFormat="1" ht="15.75" customHeight="1" spans="3:246">
      <c r="C2114" s="97"/>
      <c r="D2114" s="98"/>
      <c r="F2114" s="99"/>
      <c r="G2114" s="98"/>
      <c r="IE2114" s="79"/>
      <c r="IF2114" s="79"/>
      <c r="IG2114" s="79"/>
      <c r="IH2114" s="79"/>
      <c r="II2114" s="79"/>
      <c r="IJ2114" s="79"/>
      <c r="IK2114" s="79"/>
      <c r="IL2114" s="79"/>
    </row>
    <row r="2115" s="93" customFormat="1" ht="15.75" customHeight="1" spans="3:246">
      <c r="C2115" s="97"/>
      <c r="D2115" s="98"/>
      <c r="F2115" s="99"/>
      <c r="G2115" s="98"/>
      <c r="IE2115" s="79"/>
      <c r="IF2115" s="79"/>
      <c r="IG2115" s="79"/>
      <c r="IH2115" s="79"/>
      <c r="II2115" s="79"/>
      <c r="IJ2115" s="79"/>
      <c r="IK2115" s="79"/>
      <c r="IL2115" s="79"/>
    </row>
    <row r="2116" s="93" customFormat="1" ht="15.75" customHeight="1" spans="3:246">
      <c r="C2116" s="97"/>
      <c r="D2116" s="98"/>
      <c r="F2116" s="99"/>
      <c r="G2116" s="98"/>
      <c r="IE2116" s="79"/>
      <c r="IF2116" s="79"/>
      <c r="IG2116" s="79"/>
      <c r="IH2116" s="79"/>
      <c r="II2116" s="79"/>
      <c r="IJ2116" s="79"/>
      <c r="IK2116" s="79"/>
      <c r="IL2116" s="79"/>
    </row>
    <row r="2117" s="93" customFormat="1" ht="15.75" customHeight="1" spans="3:246">
      <c r="C2117" s="97"/>
      <c r="D2117" s="98"/>
      <c r="F2117" s="99"/>
      <c r="G2117" s="98"/>
      <c r="IE2117" s="79"/>
      <c r="IF2117" s="79"/>
      <c r="IG2117" s="79"/>
      <c r="IH2117" s="79"/>
      <c r="II2117" s="79"/>
      <c r="IJ2117" s="79"/>
      <c r="IK2117" s="79"/>
      <c r="IL2117" s="79"/>
    </row>
    <row r="2118" s="93" customFormat="1" ht="15.75" customHeight="1" spans="3:246">
      <c r="C2118" s="97"/>
      <c r="D2118" s="98"/>
      <c r="F2118" s="99"/>
      <c r="G2118" s="98"/>
      <c r="IE2118" s="79"/>
      <c r="IF2118" s="79"/>
      <c r="IG2118" s="79"/>
      <c r="IH2118" s="79"/>
      <c r="II2118" s="79"/>
      <c r="IJ2118" s="79"/>
      <c r="IK2118" s="79"/>
      <c r="IL2118" s="79"/>
    </row>
    <row r="2119" s="93" customFormat="1" ht="15.75" customHeight="1" spans="3:246">
      <c r="C2119" s="97"/>
      <c r="D2119" s="98"/>
      <c r="F2119" s="99"/>
      <c r="G2119" s="98"/>
      <c r="IE2119" s="79"/>
      <c r="IF2119" s="79"/>
      <c r="IG2119" s="79"/>
      <c r="IH2119" s="79"/>
      <c r="II2119" s="79"/>
      <c r="IJ2119" s="79"/>
      <c r="IK2119" s="79"/>
      <c r="IL2119" s="79"/>
    </row>
    <row r="2120" s="93" customFormat="1" ht="15.75" customHeight="1" spans="3:246">
      <c r="C2120" s="97"/>
      <c r="D2120" s="98"/>
      <c r="F2120" s="99"/>
      <c r="G2120" s="98"/>
      <c r="IE2120" s="79"/>
      <c r="IF2120" s="79"/>
      <c r="IG2120" s="79"/>
      <c r="IH2120" s="79"/>
      <c r="II2120" s="79"/>
      <c r="IJ2120" s="79"/>
      <c r="IK2120" s="79"/>
      <c r="IL2120" s="79"/>
    </row>
    <row r="2121" s="93" customFormat="1" ht="15.75" customHeight="1" spans="3:246">
      <c r="C2121" s="97"/>
      <c r="D2121" s="98"/>
      <c r="F2121" s="99"/>
      <c r="G2121" s="98"/>
      <c r="IE2121" s="79"/>
      <c r="IF2121" s="79"/>
      <c r="IG2121" s="79"/>
      <c r="IH2121" s="79"/>
      <c r="II2121" s="79"/>
      <c r="IJ2121" s="79"/>
      <c r="IK2121" s="79"/>
      <c r="IL2121" s="79"/>
    </row>
    <row r="2122" s="93" customFormat="1" ht="15.75" customHeight="1" spans="3:246">
      <c r="C2122" s="97"/>
      <c r="D2122" s="98"/>
      <c r="F2122" s="99"/>
      <c r="G2122" s="98"/>
      <c r="IE2122" s="79"/>
      <c r="IF2122" s="79"/>
      <c r="IG2122" s="79"/>
      <c r="IH2122" s="79"/>
      <c r="II2122" s="79"/>
      <c r="IJ2122" s="79"/>
      <c r="IK2122" s="79"/>
      <c r="IL2122" s="79"/>
    </row>
    <row r="2123" s="93" customFormat="1" ht="15.75" customHeight="1" spans="3:246">
      <c r="C2123" s="97"/>
      <c r="D2123" s="98"/>
      <c r="F2123" s="99"/>
      <c r="G2123" s="98"/>
      <c r="IE2123" s="79"/>
      <c r="IF2123" s="79"/>
      <c r="IG2123" s="79"/>
      <c r="IH2123" s="79"/>
      <c r="II2123" s="79"/>
      <c r="IJ2123" s="79"/>
      <c r="IK2123" s="79"/>
      <c r="IL2123" s="79"/>
    </row>
    <row r="2124" s="93" customFormat="1" ht="15.75" customHeight="1" spans="3:246">
      <c r="C2124" s="97"/>
      <c r="D2124" s="98"/>
      <c r="F2124" s="99"/>
      <c r="G2124" s="98"/>
      <c r="IE2124" s="79"/>
      <c r="IF2124" s="79"/>
      <c r="IG2124" s="79"/>
      <c r="IH2124" s="79"/>
      <c r="II2124" s="79"/>
      <c r="IJ2124" s="79"/>
      <c r="IK2124" s="79"/>
      <c r="IL2124" s="79"/>
    </row>
    <row r="2125" s="93" customFormat="1" ht="15.75" customHeight="1" spans="3:246">
      <c r="C2125" s="97"/>
      <c r="D2125" s="98"/>
      <c r="F2125" s="99"/>
      <c r="G2125" s="98"/>
      <c r="IE2125" s="79"/>
      <c r="IF2125" s="79"/>
      <c r="IG2125" s="79"/>
      <c r="IH2125" s="79"/>
      <c r="II2125" s="79"/>
      <c r="IJ2125" s="79"/>
      <c r="IK2125" s="79"/>
      <c r="IL2125" s="79"/>
    </row>
    <row r="2126" s="93" customFormat="1" ht="15.75" customHeight="1" spans="3:246">
      <c r="C2126" s="97"/>
      <c r="D2126" s="98"/>
      <c r="F2126" s="99"/>
      <c r="G2126" s="98"/>
      <c r="IE2126" s="79"/>
      <c r="IF2126" s="79"/>
      <c r="IG2126" s="79"/>
      <c r="IH2126" s="79"/>
      <c r="II2126" s="79"/>
      <c r="IJ2126" s="79"/>
      <c r="IK2126" s="79"/>
      <c r="IL2126" s="79"/>
    </row>
    <row r="2127" s="93" customFormat="1" ht="15.75" customHeight="1" spans="3:246">
      <c r="C2127" s="97"/>
      <c r="D2127" s="98"/>
      <c r="F2127" s="99"/>
      <c r="G2127" s="98"/>
      <c r="IE2127" s="79"/>
      <c r="IF2127" s="79"/>
      <c r="IG2127" s="79"/>
      <c r="IH2127" s="79"/>
      <c r="II2127" s="79"/>
      <c r="IJ2127" s="79"/>
      <c r="IK2127" s="79"/>
      <c r="IL2127" s="79"/>
    </row>
    <row r="2128" s="93" customFormat="1" ht="15.75" customHeight="1" spans="3:246">
      <c r="C2128" s="97"/>
      <c r="D2128" s="98"/>
      <c r="F2128" s="99"/>
      <c r="G2128" s="98"/>
      <c r="IE2128" s="79"/>
      <c r="IF2128" s="79"/>
      <c r="IG2128" s="79"/>
      <c r="IH2128" s="79"/>
      <c r="II2128" s="79"/>
      <c r="IJ2128" s="79"/>
      <c r="IK2128" s="79"/>
      <c r="IL2128" s="79"/>
    </row>
    <row r="2129" s="93" customFormat="1" ht="15.75" customHeight="1" spans="3:246">
      <c r="C2129" s="97"/>
      <c r="D2129" s="98"/>
      <c r="F2129" s="99"/>
      <c r="G2129" s="98"/>
      <c r="IE2129" s="79"/>
      <c r="IF2129" s="79"/>
      <c r="IG2129" s="79"/>
      <c r="IH2129" s="79"/>
      <c r="II2129" s="79"/>
      <c r="IJ2129" s="79"/>
      <c r="IK2129" s="79"/>
      <c r="IL2129" s="79"/>
    </row>
    <row r="2130" s="93" customFormat="1" ht="15.75" customHeight="1" spans="3:246">
      <c r="C2130" s="97"/>
      <c r="D2130" s="98"/>
      <c r="F2130" s="99"/>
      <c r="G2130" s="98"/>
      <c r="IE2130" s="79"/>
      <c r="IF2130" s="79"/>
      <c r="IG2130" s="79"/>
      <c r="IH2130" s="79"/>
      <c r="II2130" s="79"/>
      <c r="IJ2130" s="79"/>
      <c r="IK2130" s="79"/>
      <c r="IL2130" s="79"/>
    </row>
    <row r="2131" s="93" customFormat="1" ht="15.75" customHeight="1" spans="3:246">
      <c r="C2131" s="97"/>
      <c r="D2131" s="98"/>
      <c r="F2131" s="99"/>
      <c r="G2131" s="98"/>
      <c r="IE2131" s="79"/>
      <c r="IF2131" s="79"/>
      <c r="IG2131" s="79"/>
      <c r="IH2131" s="79"/>
      <c r="II2131" s="79"/>
      <c r="IJ2131" s="79"/>
      <c r="IK2131" s="79"/>
      <c r="IL2131" s="79"/>
    </row>
    <row r="2132" s="93" customFormat="1" ht="15.75" customHeight="1" spans="3:246">
      <c r="C2132" s="97"/>
      <c r="D2132" s="98"/>
      <c r="F2132" s="99"/>
      <c r="G2132" s="98"/>
      <c r="IE2132" s="79"/>
      <c r="IF2132" s="79"/>
      <c r="IG2132" s="79"/>
      <c r="IH2132" s="79"/>
      <c r="II2132" s="79"/>
      <c r="IJ2132" s="79"/>
      <c r="IK2132" s="79"/>
      <c r="IL2132" s="79"/>
    </row>
    <row r="2133" s="93" customFormat="1" ht="15.75" customHeight="1" spans="3:246">
      <c r="C2133" s="97"/>
      <c r="D2133" s="98"/>
      <c r="F2133" s="99"/>
      <c r="G2133" s="98"/>
      <c r="IE2133" s="79"/>
      <c r="IF2133" s="79"/>
      <c r="IG2133" s="79"/>
      <c r="IH2133" s="79"/>
      <c r="II2133" s="79"/>
      <c r="IJ2133" s="79"/>
      <c r="IK2133" s="79"/>
      <c r="IL2133" s="79"/>
    </row>
    <row r="2134" s="93" customFormat="1" ht="15.75" customHeight="1" spans="3:246">
      <c r="C2134" s="97"/>
      <c r="D2134" s="98"/>
      <c r="F2134" s="99"/>
      <c r="G2134" s="98"/>
      <c r="IE2134" s="79"/>
      <c r="IF2134" s="79"/>
      <c r="IG2134" s="79"/>
      <c r="IH2134" s="79"/>
      <c r="II2134" s="79"/>
      <c r="IJ2134" s="79"/>
      <c r="IK2134" s="79"/>
      <c r="IL2134" s="79"/>
    </row>
    <row r="2135" s="93" customFormat="1" ht="15.75" customHeight="1" spans="3:246">
      <c r="C2135" s="97"/>
      <c r="D2135" s="98"/>
      <c r="F2135" s="99"/>
      <c r="G2135" s="98"/>
      <c r="IE2135" s="79"/>
      <c r="IF2135" s="79"/>
      <c r="IG2135" s="79"/>
      <c r="IH2135" s="79"/>
      <c r="II2135" s="79"/>
      <c r="IJ2135" s="79"/>
      <c r="IK2135" s="79"/>
      <c r="IL2135" s="79"/>
    </row>
    <row r="2136" s="93" customFormat="1" ht="15.75" customHeight="1" spans="3:246">
      <c r="C2136" s="97"/>
      <c r="D2136" s="98"/>
      <c r="F2136" s="99"/>
      <c r="G2136" s="98"/>
      <c r="IE2136" s="79"/>
      <c r="IF2136" s="79"/>
      <c r="IG2136" s="79"/>
      <c r="IH2136" s="79"/>
      <c r="II2136" s="79"/>
      <c r="IJ2136" s="79"/>
      <c r="IK2136" s="79"/>
      <c r="IL2136" s="79"/>
    </row>
    <row r="2137" s="93" customFormat="1" ht="15.75" customHeight="1" spans="3:246">
      <c r="C2137" s="97"/>
      <c r="D2137" s="98"/>
      <c r="F2137" s="99"/>
      <c r="G2137" s="98"/>
      <c r="IE2137" s="79"/>
      <c r="IF2137" s="79"/>
      <c r="IG2137" s="79"/>
      <c r="IH2137" s="79"/>
      <c r="II2137" s="79"/>
      <c r="IJ2137" s="79"/>
      <c r="IK2137" s="79"/>
      <c r="IL2137" s="79"/>
    </row>
    <row r="2138" s="93" customFormat="1" ht="15.75" customHeight="1" spans="3:246">
      <c r="C2138" s="97"/>
      <c r="D2138" s="98"/>
      <c r="F2138" s="99"/>
      <c r="G2138" s="98"/>
      <c r="IE2138" s="79"/>
      <c r="IF2138" s="79"/>
      <c r="IG2138" s="79"/>
      <c r="IH2138" s="79"/>
      <c r="II2138" s="79"/>
      <c r="IJ2138" s="79"/>
      <c r="IK2138" s="79"/>
      <c r="IL2138" s="79"/>
    </row>
    <row r="2139" s="93" customFormat="1" ht="15.75" customHeight="1" spans="3:246">
      <c r="C2139" s="97"/>
      <c r="D2139" s="98"/>
      <c r="F2139" s="99"/>
      <c r="G2139" s="98"/>
      <c r="IE2139" s="79"/>
      <c r="IF2139" s="79"/>
      <c r="IG2139" s="79"/>
      <c r="IH2139" s="79"/>
      <c r="II2139" s="79"/>
      <c r="IJ2139" s="79"/>
      <c r="IK2139" s="79"/>
      <c r="IL2139" s="79"/>
    </row>
    <row r="2140" s="93" customFormat="1" ht="15.75" customHeight="1" spans="3:246">
      <c r="C2140" s="97"/>
      <c r="D2140" s="98"/>
      <c r="F2140" s="99"/>
      <c r="G2140" s="98"/>
      <c r="IE2140" s="79"/>
      <c r="IF2140" s="79"/>
      <c r="IG2140" s="79"/>
      <c r="IH2140" s="79"/>
      <c r="II2140" s="79"/>
      <c r="IJ2140" s="79"/>
      <c r="IK2140" s="79"/>
      <c r="IL2140" s="79"/>
    </row>
    <row r="2141" s="93" customFormat="1" ht="15.75" customHeight="1" spans="3:246">
      <c r="C2141" s="97"/>
      <c r="D2141" s="98"/>
      <c r="F2141" s="99"/>
      <c r="G2141" s="98"/>
      <c r="IE2141" s="79"/>
      <c r="IF2141" s="79"/>
      <c r="IG2141" s="79"/>
      <c r="IH2141" s="79"/>
      <c r="II2141" s="79"/>
      <c r="IJ2141" s="79"/>
      <c r="IK2141" s="79"/>
      <c r="IL2141" s="79"/>
    </row>
    <row r="2142" s="93" customFormat="1" ht="15.75" customHeight="1" spans="3:246">
      <c r="C2142" s="97"/>
      <c r="D2142" s="98"/>
      <c r="F2142" s="99"/>
      <c r="G2142" s="98"/>
      <c r="IE2142" s="79"/>
      <c r="IF2142" s="79"/>
      <c r="IG2142" s="79"/>
      <c r="IH2142" s="79"/>
      <c r="II2142" s="79"/>
      <c r="IJ2142" s="79"/>
      <c r="IK2142" s="79"/>
      <c r="IL2142" s="79"/>
    </row>
    <row r="2143" s="93" customFormat="1" ht="15.75" customHeight="1" spans="3:246">
      <c r="C2143" s="97"/>
      <c r="D2143" s="98"/>
      <c r="F2143" s="99"/>
      <c r="G2143" s="98"/>
      <c r="IE2143" s="79"/>
      <c r="IF2143" s="79"/>
      <c r="IG2143" s="79"/>
      <c r="IH2143" s="79"/>
      <c r="II2143" s="79"/>
      <c r="IJ2143" s="79"/>
      <c r="IK2143" s="79"/>
      <c r="IL2143" s="79"/>
    </row>
    <row r="2144" s="93" customFormat="1" ht="15.75" customHeight="1" spans="3:246">
      <c r="C2144" s="97"/>
      <c r="D2144" s="98"/>
      <c r="F2144" s="99"/>
      <c r="G2144" s="98"/>
      <c r="IE2144" s="79"/>
      <c r="IF2144" s="79"/>
      <c r="IG2144" s="79"/>
      <c r="IH2144" s="79"/>
      <c r="II2144" s="79"/>
      <c r="IJ2144" s="79"/>
      <c r="IK2144" s="79"/>
      <c r="IL2144" s="79"/>
    </row>
    <row r="2145" s="93" customFormat="1" ht="15.75" customHeight="1" spans="3:246">
      <c r="C2145" s="97"/>
      <c r="D2145" s="98"/>
      <c r="F2145" s="99"/>
      <c r="G2145" s="98"/>
      <c r="IE2145" s="79"/>
      <c r="IF2145" s="79"/>
      <c r="IG2145" s="79"/>
      <c r="IH2145" s="79"/>
      <c r="II2145" s="79"/>
      <c r="IJ2145" s="79"/>
      <c r="IK2145" s="79"/>
      <c r="IL2145" s="79"/>
    </row>
    <row r="2146" s="93" customFormat="1" ht="15.75" customHeight="1" spans="3:246">
      <c r="C2146" s="97"/>
      <c r="D2146" s="98"/>
      <c r="F2146" s="99"/>
      <c r="G2146" s="98"/>
      <c r="IE2146" s="79"/>
      <c r="IF2146" s="79"/>
      <c r="IG2146" s="79"/>
      <c r="IH2146" s="79"/>
      <c r="II2146" s="79"/>
      <c r="IJ2146" s="79"/>
      <c r="IK2146" s="79"/>
      <c r="IL2146" s="79"/>
    </row>
    <row r="2147" s="93" customFormat="1" ht="15.75" customHeight="1" spans="3:246">
      <c r="C2147" s="97"/>
      <c r="D2147" s="98"/>
      <c r="F2147" s="99"/>
      <c r="G2147" s="98"/>
      <c r="IE2147" s="79"/>
      <c r="IF2147" s="79"/>
      <c r="IG2147" s="79"/>
      <c r="IH2147" s="79"/>
      <c r="II2147" s="79"/>
      <c r="IJ2147" s="79"/>
      <c r="IK2147" s="79"/>
      <c r="IL2147" s="79"/>
    </row>
    <row r="2148" s="93" customFormat="1" ht="15.75" customHeight="1" spans="3:246">
      <c r="C2148" s="97"/>
      <c r="D2148" s="98"/>
      <c r="F2148" s="99"/>
      <c r="G2148" s="98"/>
      <c r="IE2148" s="79"/>
      <c r="IF2148" s="79"/>
      <c r="IG2148" s="79"/>
      <c r="IH2148" s="79"/>
      <c r="II2148" s="79"/>
      <c r="IJ2148" s="79"/>
      <c r="IK2148" s="79"/>
      <c r="IL2148" s="79"/>
    </row>
    <row r="2149" s="93" customFormat="1" ht="15.75" customHeight="1" spans="3:246">
      <c r="C2149" s="97"/>
      <c r="D2149" s="98"/>
      <c r="F2149" s="99"/>
      <c r="G2149" s="98"/>
      <c r="IE2149" s="79"/>
      <c r="IF2149" s="79"/>
      <c r="IG2149" s="79"/>
      <c r="IH2149" s="79"/>
      <c r="II2149" s="79"/>
      <c r="IJ2149" s="79"/>
      <c r="IK2149" s="79"/>
      <c r="IL2149" s="79"/>
    </row>
    <row r="2150" s="93" customFormat="1" ht="15.75" customHeight="1" spans="3:246">
      <c r="C2150" s="97"/>
      <c r="D2150" s="98"/>
      <c r="F2150" s="99"/>
      <c r="G2150" s="98"/>
      <c r="IE2150" s="79"/>
      <c r="IF2150" s="79"/>
      <c r="IG2150" s="79"/>
      <c r="IH2150" s="79"/>
      <c r="II2150" s="79"/>
      <c r="IJ2150" s="79"/>
      <c r="IK2150" s="79"/>
      <c r="IL2150" s="79"/>
    </row>
    <row r="2151" s="93" customFormat="1" ht="15.75" customHeight="1" spans="3:246">
      <c r="C2151" s="97"/>
      <c r="D2151" s="98"/>
      <c r="F2151" s="99"/>
      <c r="G2151" s="98"/>
      <c r="IE2151" s="79"/>
      <c r="IF2151" s="79"/>
      <c r="IG2151" s="79"/>
      <c r="IH2151" s="79"/>
      <c r="II2151" s="79"/>
      <c r="IJ2151" s="79"/>
      <c r="IK2151" s="79"/>
      <c r="IL2151" s="79"/>
    </row>
    <row r="2152" s="93" customFormat="1" ht="15.75" customHeight="1" spans="3:246">
      <c r="C2152" s="97"/>
      <c r="D2152" s="98"/>
      <c r="F2152" s="99"/>
      <c r="G2152" s="98"/>
      <c r="IE2152" s="79"/>
      <c r="IF2152" s="79"/>
      <c r="IG2152" s="79"/>
      <c r="IH2152" s="79"/>
      <c r="II2152" s="79"/>
      <c r="IJ2152" s="79"/>
      <c r="IK2152" s="79"/>
      <c r="IL2152" s="79"/>
    </row>
    <row r="2153" s="93" customFormat="1" ht="15.75" customHeight="1" spans="3:246">
      <c r="C2153" s="97"/>
      <c r="D2153" s="98"/>
      <c r="F2153" s="99"/>
      <c r="G2153" s="98"/>
      <c r="IE2153" s="79"/>
      <c r="IF2153" s="79"/>
      <c r="IG2153" s="79"/>
      <c r="IH2153" s="79"/>
      <c r="II2153" s="79"/>
      <c r="IJ2153" s="79"/>
      <c r="IK2153" s="79"/>
      <c r="IL2153" s="79"/>
    </row>
    <row r="2154" s="93" customFormat="1" ht="15.75" customHeight="1" spans="3:246">
      <c r="C2154" s="97"/>
      <c r="D2154" s="98"/>
      <c r="F2154" s="99"/>
      <c r="G2154" s="98"/>
      <c r="IE2154" s="79"/>
      <c r="IF2154" s="79"/>
      <c r="IG2154" s="79"/>
      <c r="IH2154" s="79"/>
      <c r="II2154" s="79"/>
      <c r="IJ2154" s="79"/>
      <c r="IK2154" s="79"/>
      <c r="IL2154" s="79"/>
    </row>
    <row r="2155" s="93" customFormat="1" ht="15.75" customHeight="1" spans="3:246">
      <c r="C2155" s="97"/>
      <c r="D2155" s="98"/>
      <c r="F2155" s="99"/>
      <c r="G2155" s="98"/>
      <c r="IE2155" s="79"/>
      <c r="IF2155" s="79"/>
      <c r="IG2155" s="79"/>
      <c r="IH2155" s="79"/>
      <c r="II2155" s="79"/>
      <c r="IJ2155" s="79"/>
      <c r="IK2155" s="79"/>
      <c r="IL2155" s="79"/>
    </row>
    <row r="2156" s="93" customFormat="1" ht="15.75" customHeight="1" spans="3:246">
      <c r="C2156" s="97"/>
      <c r="D2156" s="98"/>
      <c r="F2156" s="99"/>
      <c r="G2156" s="98"/>
      <c r="IE2156" s="79"/>
      <c r="IF2156" s="79"/>
      <c r="IG2156" s="79"/>
      <c r="IH2156" s="79"/>
      <c r="II2156" s="79"/>
      <c r="IJ2156" s="79"/>
      <c r="IK2156" s="79"/>
      <c r="IL2156" s="79"/>
    </row>
    <row r="2157" s="93" customFormat="1" ht="15.75" customHeight="1" spans="3:246">
      <c r="C2157" s="97"/>
      <c r="D2157" s="98"/>
      <c r="F2157" s="99"/>
      <c r="G2157" s="98"/>
      <c r="IE2157" s="79"/>
      <c r="IF2157" s="79"/>
      <c r="IG2157" s="79"/>
      <c r="IH2157" s="79"/>
      <c r="II2157" s="79"/>
      <c r="IJ2157" s="79"/>
      <c r="IK2157" s="79"/>
      <c r="IL2157" s="79"/>
    </row>
    <row r="2158" s="93" customFormat="1" ht="15.75" customHeight="1" spans="3:246">
      <c r="C2158" s="97"/>
      <c r="D2158" s="98"/>
      <c r="F2158" s="99"/>
      <c r="G2158" s="98"/>
      <c r="IE2158" s="79"/>
      <c r="IF2158" s="79"/>
      <c r="IG2158" s="79"/>
      <c r="IH2158" s="79"/>
      <c r="II2158" s="79"/>
      <c r="IJ2158" s="79"/>
      <c r="IK2158" s="79"/>
      <c r="IL2158" s="79"/>
    </row>
    <row r="2159" s="93" customFormat="1" ht="15.75" customHeight="1" spans="3:246">
      <c r="C2159" s="97"/>
      <c r="D2159" s="98"/>
      <c r="F2159" s="99"/>
      <c r="G2159" s="98"/>
      <c r="IE2159" s="79"/>
      <c r="IF2159" s="79"/>
      <c r="IG2159" s="79"/>
      <c r="IH2159" s="79"/>
      <c r="II2159" s="79"/>
      <c r="IJ2159" s="79"/>
      <c r="IK2159" s="79"/>
      <c r="IL2159" s="79"/>
    </row>
    <row r="2160" s="93" customFormat="1" ht="15.75" customHeight="1" spans="3:246">
      <c r="C2160" s="97"/>
      <c r="D2160" s="98"/>
      <c r="F2160" s="99"/>
      <c r="G2160" s="98"/>
      <c r="IE2160" s="79"/>
      <c r="IF2160" s="79"/>
      <c r="IG2160" s="79"/>
      <c r="IH2160" s="79"/>
      <c r="II2160" s="79"/>
      <c r="IJ2160" s="79"/>
      <c r="IK2160" s="79"/>
      <c r="IL2160" s="79"/>
    </row>
    <row r="2161" s="93" customFormat="1" ht="15.75" customHeight="1" spans="3:246">
      <c r="C2161" s="97"/>
      <c r="D2161" s="98"/>
      <c r="F2161" s="99"/>
      <c r="G2161" s="98"/>
      <c r="IE2161" s="79"/>
      <c r="IF2161" s="79"/>
      <c r="IG2161" s="79"/>
      <c r="IH2161" s="79"/>
      <c r="II2161" s="79"/>
      <c r="IJ2161" s="79"/>
      <c r="IK2161" s="79"/>
      <c r="IL2161" s="79"/>
    </row>
    <row r="2162" s="93" customFormat="1" ht="15.75" customHeight="1" spans="3:246">
      <c r="C2162" s="97"/>
      <c r="D2162" s="98"/>
      <c r="F2162" s="99"/>
      <c r="G2162" s="98"/>
      <c r="IE2162" s="79"/>
      <c r="IF2162" s="79"/>
      <c r="IG2162" s="79"/>
      <c r="IH2162" s="79"/>
      <c r="II2162" s="79"/>
      <c r="IJ2162" s="79"/>
      <c r="IK2162" s="79"/>
      <c r="IL2162" s="79"/>
    </row>
    <row r="2163" s="93" customFormat="1" ht="15.75" customHeight="1" spans="3:246">
      <c r="C2163" s="97"/>
      <c r="D2163" s="98"/>
      <c r="F2163" s="99"/>
      <c r="G2163" s="98"/>
      <c r="IE2163" s="79"/>
      <c r="IF2163" s="79"/>
      <c r="IG2163" s="79"/>
      <c r="IH2163" s="79"/>
      <c r="II2163" s="79"/>
      <c r="IJ2163" s="79"/>
      <c r="IK2163" s="79"/>
      <c r="IL2163" s="79"/>
    </row>
    <row r="2164" s="93" customFormat="1" ht="15.75" customHeight="1" spans="3:246">
      <c r="C2164" s="97"/>
      <c r="D2164" s="98"/>
      <c r="F2164" s="99"/>
      <c r="G2164" s="98"/>
      <c r="IE2164" s="79"/>
      <c r="IF2164" s="79"/>
      <c r="IG2164" s="79"/>
      <c r="IH2164" s="79"/>
      <c r="II2164" s="79"/>
      <c r="IJ2164" s="79"/>
      <c r="IK2164" s="79"/>
      <c r="IL2164" s="79"/>
    </row>
    <row r="2165" s="93" customFormat="1" ht="15.75" customHeight="1" spans="3:246">
      <c r="C2165" s="97"/>
      <c r="D2165" s="98"/>
      <c r="F2165" s="99"/>
      <c r="G2165" s="98"/>
      <c r="IE2165" s="79"/>
      <c r="IF2165" s="79"/>
      <c r="IG2165" s="79"/>
      <c r="IH2165" s="79"/>
      <c r="II2165" s="79"/>
      <c r="IJ2165" s="79"/>
      <c r="IK2165" s="79"/>
      <c r="IL2165" s="79"/>
    </row>
    <row r="2166" s="93" customFormat="1" ht="15.75" customHeight="1" spans="3:246">
      <c r="C2166" s="97"/>
      <c r="D2166" s="98"/>
      <c r="F2166" s="99"/>
      <c r="G2166" s="98"/>
      <c r="IE2166" s="79"/>
      <c r="IF2166" s="79"/>
      <c r="IG2166" s="79"/>
      <c r="IH2166" s="79"/>
      <c r="II2166" s="79"/>
      <c r="IJ2166" s="79"/>
      <c r="IK2166" s="79"/>
      <c r="IL2166" s="79"/>
    </row>
    <row r="2167" s="93" customFormat="1" ht="15.75" customHeight="1" spans="3:246">
      <c r="C2167" s="97"/>
      <c r="D2167" s="98"/>
      <c r="F2167" s="99"/>
      <c r="G2167" s="98"/>
      <c r="IE2167" s="79"/>
      <c r="IF2167" s="79"/>
      <c r="IG2167" s="79"/>
      <c r="IH2167" s="79"/>
      <c r="II2167" s="79"/>
      <c r="IJ2167" s="79"/>
      <c r="IK2167" s="79"/>
      <c r="IL2167" s="79"/>
    </row>
    <row r="2168" s="93" customFormat="1" ht="15.75" customHeight="1" spans="3:246">
      <c r="C2168" s="97"/>
      <c r="D2168" s="98"/>
      <c r="F2168" s="99"/>
      <c r="G2168" s="98"/>
      <c r="IE2168" s="79"/>
      <c r="IF2168" s="79"/>
      <c r="IG2168" s="79"/>
      <c r="IH2168" s="79"/>
      <c r="II2168" s="79"/>
      <c r="IJ2168" s="79"/>
      <c r="IK2168" s="79"/>
      <c r="IL2168" s="79"/>
    </row>
    <row r="2169" s="93" customFormat="1" ht="15.75" customHeight="1" spans="3:246">
      <c r="C2169" s="97"/>
      <c r="D2169" s="98"/>
      <c r="F2169" s="99"/>
      <c r="G2169" s="98"/>
      <c r="IE2169" s="79"/>
      <c r="IF2169" s="79"/>
      <c r="IG2169" s="79"/>
      <c r="IH2169" s="79"/>
      <c r="II2169" s="79"/>
      <c r="IJ2169" s="79"/>
      <c r="IK2169" s="79"/>
      <c r="IL2169" s="79"/>
    </row>
    <row r="2170" s="93" customFormat="1" ht="15.75" customHeight="1" spans="3:246">
      <c r="C2170" s="97"/>
      <c r="D2170" s="98"/>
      <c r="F2170" s="99"/>
      <c r="G2170" s="98"/>
      <c r="IE2170" s="79"/>
      <c r="IF2170" s="79"/>
      <c r="IG2170" s="79"/>
      <c r="IH2170" s="79"/>
      <c r="II2170" s="79"/>
      <c r="IJ2170" s="79"/>
      <c r="IK2170" s="79"/>
      <c r="IL2170" s="79"/>
    </row>
    <row r="2171" s="93" customFormat="1" ht="15.75" customHeight="1" spans="3:246">
      <c r="C2171" s="97"/>
      <c r="D2171" s="98"/>
      <c r="F2171" s="99"/>
      <c r="G2171" s="98"/>
      <c r="IE2171" s="79"/>
      <c r="IF2171" s="79"/>
      <c r="IG2171" s="79"/>
      <c r="IH2171" s="79"/>
      <c r="II2171" s="79"/>
      <c r="IJ2171" s="79"/>
      <c r="IK2171" s="79"/>
      <c r="IL2171" s="79"/>
    </row>
    <row r="2172" s="93" customFormat="1" ht="15.75" customHeight="1" spans="3:246">
      <c r="C2172" s="97"/>
      <c r="D2172" s="98"/>
      <c r="F2172" s="99"/>
      <c r="G2172" s="98"/>
      <c r="IE2172" s="79"/>
      <c r="IF2172" s="79"/>
      <c r="IG2172" s="79"/>
      <c r="IH2172" s="79"/>
      <c r="II2172" s="79"/>
      <c r="IJ2172" s="79"/>
      <c r="IK2172" s="79"/>
      <c r="IL2172" s="79"/>
    </row>
    <row r="2173" s="93" customFormat="1" ht="15.75" customHeight="1" spans="3:246">
      <c r="C2173" s="97"/>
      <c r="D2173" s="98"/>
      <c r="F2173" s="99"/>
      <c r="G2173" s="98"/>
      <c r="IE2173" s="79"/>
      <c r="IF2173" s="79"/>
      <c r="IG2173" s="79"/>
      <c r="IH2173" s="79"/>
      <c r="II2173" s="79"/>
      <c r="IJ2173" s="79"/>
      <c r="IK2173" s="79"/>
      <c r="IL2173" s="79"/>
    </row>
    <row r="2174" s="93" customFormat="1" ht="15.75" customHeight="1" spans="3:246">
      <c r="C2174" s="97"/>
      <c r="D2174" s="98"/>
      <c r="F2174" s="99"/>
      <c r="G2174" s="98"/>
      <c r="IE2174" s="79"/>
      <c r="IF2174" s="79"/>
      <c r="IG2174" s="79"/>
      <c r="IH2174" s="79"/>
      <c r="II2174" s="79"/>
      <c r="IJ2174" s="79"/>
      <c r="IK2174" s="79"/>
      <c r="IL2174" s="79"/>
    </row>
    <row r="2175" s="93" customFormat="1" ht="15.75" customHeight="1" spans="3:246">
      <c r="C2175" s="97"/>
      <c r="D2175" s="98"/>
      <c r="F2175" s="99"/>
      <c r="G2175" s="98"/>
      <c r="IE2175" s="79"/>
      <c r="IF2175" s="79"/>
      <c r="IG2175" s="79"/>
      <c r="IH2175" s="79"/>
      <c r="II2175" s="79"/>
      <c r="IJ2175" s="79"/>
      <c r="IK2175" s="79"/>
      <c r="IL2175" s="79"/>
    </row>
    <row r="2176" s="93" customFormat="1" ht="15.75" customHeight="1" spans="3:246">
      <c r="C2176" s="97"/>
      <c r="D2176" s="98"/>
      <c r="F2176" s="99"/>
      <c r="G2176" s="98"/>
      <c r="IE2176" s="79"/>
      <c r="IF2176" s="79"/>
      <c r="IG2176" s="79"/>
      <c r="IH2176" s="79"/>
      <c r="II2176" s="79"/>
      <c r="IJ2176" s="79"/>
      <c r="IK2176" s="79"/>
      <c r="IL2176" s="79"/>
    </row>
    <row r="2177" s="93" customFormat="1" ht="15.75" customHeight="1" spans="3:246">
      <c r="C2177" s="97"/>
      <c r="D2177" s="98"/>
      <c r="F2177" s="99"/>
      <c r="G2177" s="98"/>
      <c r="IE2177" s="79"/>
      <c r="IF2177" s="79"/>
      <c r="IG2177" s="79"/>
      <c r="IH2177" s="79"/>
      <c r="II2177" s="79"/>
      <c r="IJ2177" s="79"/>
      <c r="IK2177" s="79"/>
      <c r="IL2177" s="79"/>
    </row>
    <row r="2178" s="93" customFormat="1" ht="15.75" customHeight="1" spans="3:246">
      <c r="C2178" s="97"/>
      <c r="D2178" s="98"/>
      <c r="F2178" s="99"/>
      <c r="G2178" s="98"/>
      <c r="IE2178" s="79"/>
      <c r="IF2178" s="79"/>
      <c r="IG2178" s="79"/>
      <c r="IH2178" s="79"/>
      <c r="II2178" s="79"/>
      <c r="IJ2178" s="79"/>
      <c r="IK2178" s="79"/>
      <c r="IL2178" s="79"/>
    </row>
    <row r="2179" s="93" customFormat="1" ht="15.75" customHeight="1" spans="3:246">
      <c r="C2179" s="97"/>
      <c r="D2179" s="98"/>
      <c r="F2179" s="99"/>
      <c r="G2179" s="98"/>
      <c r="IE2179" s="79"/>
      <c r="IF2179" s="79"/>
      <c r="IG2179" s="79"/>
      <c r="IH2179" s="79"/>
      <c r="II2179" s="79"/>
      <c r="IJ2179" s="79"/>
      <c r="IK2179" s="79"/>
      <c r="IL2179" s="79"/>
    </row>
    <row r="2180" s="93" customFormat="1" ht="15.75" customHeight="1" spans="3:246">
      <c r="C2180" s="97"/>
      <c r="D2180" s="98"/>
      <c r="F2180" s="99"/>
      <c r="G2180" s="98"/>
      <c r="IE2180" s="79"/>
      <c r="IF2180" s="79"/>
      <c r="IG2180" s="79"/>
      <c r="IH2180" s="79"/>
      <c r="II2180" s="79"/>
      <c r="IJ2180" s="79"/>
      <c r="IK2180" s="79"/>
      <c r="IL2180" s="79"/>
    </row>
    <row r="2181" s="93" customFormat="1" ht="15.75" customHeight="1" spans="3:246">
      <c r="C2181" s="97"/>
      <c r="D2181" s="98"/>
      <c r="F2181" s="99"/>
      <c r="G2181" s="98"/>
      <c r="IE2181" s="79"/>
      <c r="IF2181" s="79"/>
      <c r="IG2181" s="79"/>
      <c r="IH2181" s="79"/>
      <c r="II2181" s="79"/>
      <c r="IJ2181" s="79"/>
      <c r="IK2181" s="79"/>
      <c r="IL2181" s="79"/>
    </row>
    <row r="2182" s="93" customFormat="1" ht="15.75" customHeight="1" spans="3:246">
      <c r="C2182" s="97"/>
      <c r="D2182" s="98"/>
      <c r="F2182" s="99"/>
      <c r="G2182" s="98"/>
      <c r="IE2182" s="79"/>
      <c r="IF2182" s="79"/>
      <c r="IG2182" s="79"/>
      <c r="IH2182" s="79"/>
      <c r="II2182" s="79"/>
      <c r="IJ2182" s="79"/>
      <c r="IK2182" s="79"/>
      <c r="IL2182" s="79"/>
    </row>
    <row r="2183" s="93" customFormat="1" ht="15.75" customHeight="1" spans="3:246">
      <c r="C2183" s="97"/>
      <c r="D2183" s="98"/>
      <c r="F2183" s="99"/>
      <c r="G2183" s="98"/>
      <c r="IE2183" s="79"/>
      <c r="IF2183" s="79"/>
      <c r="IG2183" s="79"/>
      <c r="IH2183" s="79"/>
      <c r="II2183" s="79"/>
      <c r="IJ2183" s="79"/>
      <c r="IK2183" s="79"/>
      <c r="IL2183" s="79"/>
    </row>
    <row r="2184" s="93" customFormat="1" ht="15.75" customHeight="1" spans="3:246">
      <c r="C2184" s="97"/>
      <c r="D2184" s="98"/>
      <c r="F2184" s="99"/>
      <c r="G2184" s="98"/>
      <c r="IE2184" s="79"/>
      <c r="IF2184" s="79"/>
      <c r="IG2184" s="79"/>
      <c r="IH2184" s="79"/>
      <c r="II2184" s="79"/>
      <c r="IJ2184" s="79"/>
      <c r="IK2184" s="79"/>
      <c r="IL2184" s="79"/>
    </row>
    <row r="2185" s="93" customFormat="1" ht="15.75" customHeight="1" spans="3:246">
      <c r="C2185" s="97"/>
      <c r="D2185" s="98"/>
      <c r="F2185" s="99"/>
      <c r="G2185" s="98"/>
      <c r="IE2185" s="79"/>
      <c r="IF2185" s="79"/>
      <c r="IG2185" s="79"/>
      <c r="IH2185" s="79"/>
      <c r="II2185" s="79"/>
      <c r="IJ2185" s="79"/>
      <c r="IK2185" s="79"/>
      <c r="IL2185" s="79"/>
    </row>
    <row r="2186" s="93" customFormat="1" ht="15.75" customHeight="1" spans="3:246">
      <c r="C2186" s="97"/>
      <c r="D2186" s="98"/>
      <c r="F2186" s="99"/>
      <c r="G2186" s="98"/>
      <c r="IE2186" s="79"/>
      <c r="IF2186" s="79"/>
      <c r="IG2186" s="79"/>
      <c r="IH2186" s="79"/>
      <c r="II2186" s="79"/>
      <c r="IJ2186" s="79"/>
      <c r="IK2186" s="79"/>
      <c r="IL2186" s="79"/>
    </row>
    <row r="2187" s="93" customFormat="1" ht="15.75" customHeight="1" spans="3:246">
      <c r="C2187" s="97"/>
      <c r="D2187" s="98"/>
      <c r="F2187" s="99"/>
      <c r="G2187" s="98"/>
      <c r="IE2187" s="79"/>
      <c r="IF2187" s="79"/>
      <c r="IG2187" s="79"/>
      <c r="IH2187" s="79"/>
      <c r="II2187" s="79"/>
      <c r="IJ2187" s="79"/>
      <c r="IK2187" s="79"/>
      <c r="IL2187" s="79"/>
    </row>
    <row r="2188" s="93" customFormat="1" ht="15.75" customHeight="1" spans="3:246">
      <c r="C2188" s="97"/>
      <c r="D2188" s="98"/>
      <c r="F2188" s="99"/>
      <c r="G2188" s="98"/>
      <c r="IE2188" s="79"/>
      <c r="IF2188" s="79"/>
      <c r="IG2188" s="79"/>
      <c r="IH2188" s="79"/>
      <c r="II2188" s="79"/>
      <c r="IJ2188" s="79"/>
      <c r="IK2188" s="79"/>
      <c r="IL2188" s="79"/>
    </row>
    <row r="2189" s="93" customFormat="1" ht="15.75" customHeight="1" spans="3:246">
      <c r="C2189" s="97"/>
      <c r="D2189" s="98"/>
      <c r="F2189" s="99"/>
      <c r="G2189" s="98"/>
      <c r="IE2189" s="79"/>
      <c r="IF2189" s="79"/>
      <c r="IG2189" s="79"/>
      <c r="IH2189" s="79"/>
      <c r="II2189" s="79"/>
      <c r="IJ2189" s="79"/>
      <c r="IK2189" s="79"/>
      <c r="IL2189" s="79"/>
    </row>
    <row r="2190" s="93" customFormat="1" ht="15.75" customHeight="1" spans="3:246">
      <c r="C2190" s="97"/>
      <c r="D2190" s="98"/>
      <c r="F2190" s="99"/>
      <c r="G2190" s="98"/>
      <c r="IE2190" s="79"/>
      <c r="IF2190" s="79"/>
      <c r="IG2190" s="79"/>
      <c r="IH2190" s="79"/>
      <c r="II2190" s="79"/>
      <c r="IJ2190" s="79"/>
      <c r="IK2190" s="79"/>
      <c r="IL2190" s="79"/>
    </row>
    <row r="2191" s="93" customFormat="1" ht="15.75" customHeight="1" spans="3:246">
      <c r="C2191" s="97"/>
      <c r="D2191" s="98"/>
      <c r="F2191" s="99"/>
      <c r="G2191" s="98"/>
      <c r="IE2191" s="79"/>
      <c r="IF2191" s="79"/>
      <c r="IG2191" s="79"/>
      <c r="IH2191" s="79"/>
      <c r="II2191" s="79"/>
      <c r="IJ2191" s="79"/>
      <c r="IK2191" s="79"/>
      <c r="IL2191" s="79"/>
    </row>
    <row r="2192" s="93" customFormat="1" ht="15.75" customHeight="1" spans="3:246">
      <c r="C2192" s="97"/>
      <c r="D2192" s="98"/>
      <c r="F2192" s="99"/>
      <c r="G2192" s="98"/>
      <c r="IE2192" s="79"/>
      <c r="IF2192" s="79"/>
      <c r="IG2192" s="79"/>
      <c r="IH2192" s="79"/>
      <c r="II2192" s="79"/>
      <c r="IJ2192" s="79"/>
      <c r="IK2192" s="79"/>
      <c r="IL2192" s="79"/>
    </row>
    <row r="2193" s="93" customFormat="1" ht="15.75" customHeight="1" spans="3:246">
      <c r="C2193" s="97"/>
      <c r="D2193" s="98"/>
      <c r="F2193" s="99"/>
      <c r="G2193" s="98"/>
      <c r="IE2193" s="79"/>
      <c r="IF2193" s="79"/>
      <c r="IG2193" s="79"/>
      <c r="IH2193" s="79"/>
      <c r="II2193" s="79"/>
      <c r="IJ2193" s="79"/>
      <c r="IK2193" s="79"/>
      <c r="IL2193" s="79"/>
    </row>
    <row r="2194" s="93" customFormat="1" ht="15.75" customHeight="1" spans="3:246">
      <c r="C2194" s="97"/>
      <c r="D2194" s="98"/>
      <c r="F2194" s="99"/>
      <c r="G2194" s="98"/>
      <c r="IE2194" s="79"/>
      <c r="IF2194" s="79"/>
      <c r="IG2194" s="79"/>
      <c r="IH2194" s="79"/>
      <c r="II2194" s="79"/>
      <c r="IJ2194" s="79"/>
      <c r="IK2194" s="79"/>
      <c r="IL2194" s="79"/>
    </row>
    <row r="2195" s="93" customFormat="1" ht="15.75" customHeight="1" spans="3:246">
      <c r="C2195" s="97"/>
      <c r="D2195" s="98"/>
      <c r="F2195" s="99"/>
      <c r="G2195" s="98"/>
      <c r="IE2195" s="79"/>
      <c r="IF2195" s="79"/>
      <c r="IG2195" s="79"/>
      <c r="IH2195" s="79"/>
      <c r="II2195" s="79"/>
      <c r="IJ2195" s="79"/>
      <c r="IK2195" s="79"/>
      <c r="IL2195" s="79"/>
    </row>
    <row r="2196" s="93" customFormat="1" ht="15.75" customHeight="1" spans="3:246">
      <c r="C2196" s="97"/>
      <c r="D2196" s="98"/>
      <c r="F2196" s="99"/>
      <c r="G2196" s="98"/>
      <c r="IE2196" s="79"/>
      <c r="IF2196" s="79"/>
      <c r="IG2196" s="79"/>
      <c r="IH2196" s="79"/>
      <c r="II2196" s="79"/>
      <c r="IJ2196" s="79"/>
      <c r="IK2196" s="79"/>
      <c r="IL2196" s="79"/>
    </row>
    <row r="2197" s="93" customFormat="1" ht="15.75" customHeight="1" spans="3:246">
      <c r="C2197" s="97"/>
      <c r="D2197" s="98"/>
      <c r="F2197" s="99"/>
      <c r="G2197" s="98"/>
      <c r="IE2197" s="79"/>
      <c r="IF2197" s="79"/>
      <c r="IG2197" s="79"/>
      <c r="IH2197" s="79"/>
      <c r="II2197" s="79"/>
      <c r="IJ2197" s="79"/>
      <c r="IK2197" s="79"/>
      <c r="IL2197" s="79"/>
    </row>
    <row r="2198" s="93" customFormat="1" ht="15.75" customHeight="1" spans="3:246">
      <c r="C2198" s="97"/>
      <c r="D2198" s="98"/>
      <c r="F2198" s="99"/>
      <c r="G2198" s="98"/>
      <c r="IE2198" s="79"/>
      <c r="IF2198" s="79"/>
      <c r="IG2198" s="79"/>
      <c r="IH2198" s="79"/>
      <c r="II2198" s="79"/>
      <c r="IJ2198" s="79"/>
      <c r="IK2198" s="79"/>
      <c r="IL2198" s="79"/>
    </row>
    <row r="2199" s="93" customFormat="1" ht="15.75" customHeight="1" spans="3:246">
      <c r="C2199" s="97"/>
      <c r="D2199" s="98"/>
      <c r="F2199" s="99"/>
      <c r="G2199" s="98"/>
      <c r="IE2199" s="79"/>
      <c r="IF2199" s="79"/>
      <c r="IG2199" s="79"/>
      <c r="IH2199" s="79"/>
      <c r="II2199" s="79"/>
      <c r="IJ2199" s="79"/>
      <c r="IK2199" s="79"/>
      <c r="IL2199" s="79"/>
    </row>
    <row r="2200" s="93" customFormat="1" ht="15.75" customHeight="1" spans="3:246">
      <c r="C2200" s="97"/>
      <c r="D2200" s="98"/>
      <c r="F2200" s="99"/>
      <c r="G2200" s="98"/>
      <c r="IE2200" s="79"/>
      <c r="IF2200" s="79"/>
      <c r="IG2200" s="79"/>
      <c r="IH2200" s="79"/>
      <c r="II2200" s="79"/>
      <c r="IJ2200" s="79"/>
      <c r="IK2200" s="79"/>
      <c r="IL2200" s="79"/>
    </row>
    <row r="2201" s="93" customFormat="1" ht="15.75" customHeight="1" spans="3:246">
      <c r="C2201" s="97"/>
      <c r="D2201" s="98"/>
      <c r="F2201" s="99"/>
      <c r="G2201" s="98"/>
      <c r="IE2201" s="79"/>
      <c r="IF2201" s="79"/>
      <c r="IG2201" s="79"/>
      <c r="IH2201" s="79"/>
      <c r="II2201" s="79"/>
      <c r="IJ2201" s="79"/>
      <c r="IK2201" s="79"/>
      <c r="IL2201" s="79"/>
    </row>
    <row r="2202" s="93" customFormat="1" ht="15.75" customHeight="1" spans="3:246">
      <c r="C2202" s="97"/>
      <c r="D2202" s="98"/>
      <c r="F2202" s="99"/>
      <c r="G2202" s="98"/>
      <c r="IE2202" s="79"/>
      <c r="IF2202" s="79"/>
      <c r="IG2202" s="79"/>
      <c r="IH2202" s="79"/>
      <c r="II2202" s="79"/>
      <c r="IJ2202" s="79"/>
      <c r="IK2202" s="79"/>
      <c r="IL2202" s="79"/>
    </row>
    <row r="2203" s="93" customFormat="1" ht="15.75" customHeight="1" spans="3:246">
      <c r="C2203" s="97"/>
      <c r="D2203" s="98"/>
      <c r="F2203" s="99"/>
      <c r="G2203" s="98"/>
      <c r="IE2203" s="79"/>
      <c r="IF2203" s="79"/>
      <c r="IG2203" s="79"/>
      <c r="IH2203" s="79"/>
      <c r="II2203" s="79"/>
      <c r="IJ2203" s="79"/>
      <c r="IK2203" s="79"/>
      <c r="IL2203" s="79"/>
    </row>
    <row r="2204" s="93" customFormat="1" ht="15.75" customHeight="1" spans="3:246">
      <c r="C2204" s="97"/>
      <c r="D2204" s="98"/>
      <c r="F2204" s="99"/>
      <c r="G2204" s="98"/>
      <c r="IE2204" s="79"/>
      <c r="IF2204" s="79"/>
      <c r="IG2204" s="79"/>
      <c r="IH2204" s="79"/>
      <c r="II2204" s="79"/>
      <c r="IJ2204" s="79"/>
      <c r="IK2204" s="79"/>
      <c r="IL2204" s="79"/>
    </row>
    <row r="2205" s="93" customFormat="1" ht="15.75" customHeight="1" spans="3:246">
      <c r="C2205" s="97"/>
      <c r="D2205" s="98"/>
      <c r="F2205" s="99"/>
      <c r="G2205" s="98"/>
      <c r="IE2205" s="79"/>
      <c r="IF2205" s="79"/>
      <c r="IG2205" s="79"/>
      <c r="IH2205" s="79"/>
      <c r="II2205" s="79"/>
      <c r="IJ2205" s="79"/>
      <c r="IK2205" s="79"/>
      <c r="IL2205" s="79"/>
    </row>
    <row r="2206" s="93" customFormat="1" ht="15.75" customHeight="1" spans="3:246">
      <c r="C2206" s="97"/>
      <c r="D2206" s="98"/>
      <c r="F2206" s="99"/>
      <c r="G2206" s="98"/>
      <c r="IE2206" s="79"/>
      <c r="IF2206" s="79"/>
      <c r="IG2206" s="79"/>
      <c r="IH2206" s="79"/>
      <c r="II2206" s="79"/>
      <c r="IJ2206" s="79"/>
      <c r="IK2206" s="79"/>
      <c r="IL2206" s="79"/>
    </row>
    <row r="2207" s="93" customFormat="1" ht="15.75" customHeight="1" spans="3:246">
      <c r="C2207" s="97"/>
      <c r="D2207" s="98"/>
      <c r="F2207" s="99"/>
      <c r="G2207" s="98"/>
      <c r="IE2207" s="79"/>
      <c r="IF2207" s="79"/>
      <c r="IG2207" s="79"/>
      <c r="IH2207" s="79"/>
      <c r="II2207" s="79"/>
      <c r="IJ2207" s="79"/>
      <c r="IK2207" s="79"/>
      <c r="IL2207" s="79"/>
    </row>
    <row r="2208" s="93" customFormat="1" ht="15.75" customHeight="1" spans="3:246">
      <c r="C2208" s="97"/>
      <c r="D2208" s="98"/>
      <c r="F2208" s="99"/>
      <c r="G2208" s="98"/>
      <c r="IE2208" s="79"/>
      <c r="IF2208" s="79"/>
      <c r="IG2208" s="79"/>
      <c r="IH2208" s="79"/>
      <c r="II2208" s="79"/>
      <c r="IJ2208" s="79"/>
      <c r="IK2208" s="79"/>
      <c r="IL2208" s="79"/>
    </row>
    <row r="2209" s="93" customFormat="1" ht="15.75" customHeight="1" spans="3:246">
      <c r="C2209" s="97"/>
      <c r="D2209" s="98"/>
      <c r="F2209" s="99"/>
      <c r="G2209" s="98"/>
      <c r="IE2209" s="79"/>
      <c r="IF2209" s="79"/>
      <c r="IG2209" s="79"/>
      <c r="IH2209" s="79"/>
      <c r="II2209" s="79"/>
      <c r="IJ2209" s="79"/>
      <c r="IK2209" s="79"/>
      <c r="IL2209" s="79"/>
    </row>
    <row r="2210" s="93" customFormat="1" ht="15.75" customHeight="1" spans="3:246">
      <c r="C2210" s="97"/>
      <c r="D2210" s="98"/>
      <c r="F2210" s="99"/>
      <c r="G2210" s="98"/>
      <c r="IE2210" s="79"/>
      <c r="IF2210" s="79"/>
      <c r="IG2210" s="79"/>
      <c r="IH2210" s="79"/>
      <c r="II2210" s="79"/>
      <c r="IJ2210" s="79"/>
      <c r="IK2210" s="79"/>
      <c r="IL2210" s="79"/>
    </row>
    <row r="2211" s="93" customFormat="1" ht="15.75" customHeight="1" spans="3:246">
      <c r="C2211" s="97"/>
      <c r="D2211" s="98"/>
      <c r="F2211" s="99"/>
      <c r="G2211" s="98"/>
      <c r="IE2211" s="79"/>
      <c r="IF2211" s="79"/>
      <c r="IG2211" s="79"/>
      <c r="IH2211" s="79"/>
      <c r="II2211" s="79"/>
      <c r="IJ2211" s="79"/>
      <c r="IK2211" s="79"/>
      <c r="IL2211" s="79"/>
    </row>
    <row r="2212" s="93" customFormat="1" ht="15.75" customHeight="1" spans="3:246">
      <c r="C2212" s="97"/>
      <c r="D2212" s="98"/>
      <c r="F2212" s="99"/>
      <c r="G2212" s="98"/>
      <c r="IE2212" s="79"/>
      <c r="IF2212" s="79"/>
      <c r="IG2212" s="79"/>
      <c r="IH2212" s="79"/>
      <c r="II2212" s="79"/>
      <c r="IJ2212" s="79"/>
      <c r="IK2212" s="79"/>
      <c r="IL2212" s="79"/>
    </row>
    <row r="2213" s="93" customFormat="1" ht="15.75" customHeight="1" spans="3:246">
      <c r="C2213" s="97"/>
      <c r="D2213" s="98"/>
      <c r="F2213" s="99"/>
      <c r="G2213" s="98"/>
      <c r="IE2213" s="79"/>
      <c r="IF2213" s="79"/>
      <c r="IG2213" s="79"/>
      <c r="IH2213" s="79"/>
      <c r="II2213" s="79"/>
      <c r="IJ2213" s="79"/>
      <c r="IK2213" s="79"/>
      <c r="IL2213" s="79"/>
    </row>
    <row r="2214" s="93" customFormat="1" ht="15.75" customHeight="1" spans="3:246">
      <c r="C2214" s="97"/>
      <c r="D2214" s="98"/>
      <c r="F2214" s="99"/>
      <c r="G2214" s="98"/>
      <c r="IE2214" s="79"/>
      <c r="IF2214" s="79"/>
      <c r="IG2214" s="79"/>
      <c r="IH2214" s="79"/>
      <c r="II2214" s="79"/>
      <c r="IJ2214" s="79"/>
      <c r="IK2214" s="79"/>
      <c r="IL2214" s="79"/>
    </row>
    <row r="2215" s="93" customFormat="1" ht="15.75" customHeight="1" spans="3:246">
      <c r="C2215" s="97"/>
      <c r="D2215" s="98"/>
      <c r="F2215" s="99"/>
      <c r="G2215" s="98"/>
      <c r="IE2215" s="79"/>
      <c r="IF2215" s="79"/>
      <c r="IG2215" s="79"/>
      <c r="IH2215" s="79"/>
      <c r="II2215" s="79"/>
      <c r="IJ2215" s="79"/>
      <c r="IK2215" s="79"/>
      <c r="IL2215" s="79"/>
    </row>
    <row r="2216" s="93" customFormat="1" ht="15.75" customHeight="1" spans="3:246">
      <c r="C2216" s="97"/>
      <c r="D2216" s="98"/>
      <c r="F2216" s="99"/>
      <c r="G2216" s="98"/>
      <c r="IE2216" s="79"/>
      <c r="IF2216" s="79"/>
      <c r="IG2216" s="79"/>
      <c r="IH2216" s="79"/>
      <c r="II2216" s="79"/>
      <c r="IJ2216" s="79"/>
      <c r="IK2216" s="79"/>
      <c r="IL2216" s="79"/>
    </row>
    <row r="2217" s="93" customFormat="1" ht="15.75" customHeight="1" spans="3:246">
      <c r="C2217" s="97"/>
      <c r="D2217" s="98"/>
      <c r="F2217" s="99"/>
      <c r="G2217" s="98"/>
      <c r="IE2217" s="79"/>
      <c r="IF2217" s="79"/>
      <c r="IG2217" s="79"/>
      <c r="IH2217" s="79"/>
      <c r="II2217" s="79"/>
      <c r="IJ2217" s="79"/>
      <c r="IK2217" s="79"/>
      <c r="IL2217" s="79"/>
    </row>
    <row r="2218" s="93" customFormat="1" ht="15.75" customHeight="1" spans="3:246">
      <c r="C2218" s="97"/>
      <c r="D2218" s="98"/>
      <c r="F2218" s="99"/>
      <c r="G2218" s="98"/>
      <c r="IE2218" s="79"/>
      <c r="IF2218" s="79"/>
      <c r="IG2218" s="79"/>
      <c r="IH2218" s="79"/>
      <c r="II2218" s="79"/>
      <c r="IJ2218" s="79"/>
      <c r="IK2218" s="79"/>
      <c r="IL2218" s="79"/>
    </row>
    <row r="2219" s="93" customFormat="1" ht="15.75" customHeight="1" spans="3:246">
      <c r="C2219" s="97"/>
      <c r="D2219" s="98"/>
      <c r="F2219" s="99"/>
      <c r="G2219" s="98"/>
      <c r="IE2219" s="79"/>
      <c r="IF2219" s="79"/>
      <c r="IG2219" s="79"/>
      <c r="IH2219" s="79"/>
      <c r="II2219" s="79"/>
      <c r="IJ2219" s="79"/>
      <c r="IK2219" s="79"/>
      <c r="IL2219" s="79"/>
    </row>
    <row r="2220" s="93" customFormat="1" ht="15.75" customHeight="1" spans="3:246">
      <c r="C2220" s="97"/>
      <c r="D2220" s="98"/>
      <c r="F2220" s="99"/>
      <c r="G2220" s="98"/>
      <c r="IE2220" s="79"/>
      <c r="IF2220" s="79"/>
      <c r="IG2220" s="79"/>
      <c r="IH2220" s="79"/>
      <c r="II2220" s="79"/>
      <c r="IJ2220" s="79"/>
      <c r="IK2220" s="79"/>
      <c r="IL2220" s="79"/>
    </row>
    <row r="2221" s="93" customFormat="1" ht="15.75" customHeight="1" spans="3:246">
      <c r="C2221" s="97"/>
      <c r="D2221" s="98"/>
      <c r="F2221" s="99"/>
      <c r="G2221" s="98"/>
      <c r="IE2221" s="79"/>
      <c r="IF2221" s="79"/>
      <c r="IG2221" s="79"/>
      <c r="IH2221" s="79"/>
      <c r="II2221" s="79"/>
      <c r="IJ2221" s="79"/>
      <c r="IK2221" s="79"/>
      <c r="IL2221" s="79"/>
    </row>
    <row r="2222" s="93" customFormat="1" ht="15.75" customHeight="1" spans="3:246">
      <c r="C2222" s="97"/>
      <c r="D2222" s="98"/>
      <c r="F2222" s="99"/>
      <c r="G2222" s="98"/>
      <c r="IE2222" s="79"/>
      <c r="IF2222" s="79"/>
      <c r="IG2222" s="79"/>
      <c r="IH2222" s="79"/>
      <c r="II2222" s="79"/>
      <c r="IJ2222" s="79"/>
      <c r="IK2222" s="79"/>
      <c r="IL2222" s="79"/>
    </row>
    <row r="2223" s="93" customFormat="1" ht="15.75" customHeight="1" spans="3:246">
      <c r="C2223" s="97"/>
      <c r="D2223" s="98"/>
      <c r="F2223" s="99"/>
      <c r="G2223" s="98"/>
      <c r="IE2223" s="79"/>
      <c r="IF2223" s="79"/>
      <c r="IG2223" s="79"/>
      <c r="IH2223" s="79"/>
      <c r="II2223" s="79"/>
      <c r="IJ2223" s="79"/>
      <c r="IK2223" s="79"/>
      <c r="IL2223" s="79"/>
    </row>
    <row r="2224" s="93" customFormat="1" ht="15.75" customHeight="1" spans="3:246">
      <c r="C2224" s="97"/>
      <c r="D2224" s="98"/>
      <c r="F2224" s="99"/>
      <c r="G2224" s="98"/>
      <c r="IE2224" s="79"/>
      <c r="IF2224" s="79"/>
      <c r="IG2224" s="79"/>
      <c r="IH2224" s="79"/>
      <c r="II2224" s="79"/>
      <c r="IJ2224" s="79"/>
      <c r="IK2224" s="79"/>
      <c r="IL2224" s="79"/>
    </row>
    <row r="2225" s="93" customFormat="1" ht="15.75" customHeight="1" spans="3:246">
      <c r="C2225" s="97"/>
      <c r="D2225" s="98"/>
      <c r="F2225" s="99"/>
      <c r="G2225" s="98"/>
      <c r="IE2225" s="79"/>
      <c r="IF2225" s="79"/>
      <c r="IG2225" s="79"/>
      <c r="IH2225" s="79"/>
      <c r="II2225" s="79"/>
      <c r="IJ2225" s="79"/>
      <c r="IK2225" s="79"/>
      <c r="IL2225" s="79"/>
    </row>
    <row r="2226" s="93" customFormat="1" ht="15.75" customHeight="1" spans="3:246">
      <c r="C2226" s="97"/>
      <c r="D2226" s="98"/>
      <c r="F2226" s="99"/>
      <c r="G2226" s="98"/>
      <c r="IE2226" s="79"/>
      <c r="IF2226" s="79"/>
      <c r="IG2226" s="79"/>
      <c r="IH2226" s="79"/>
      <c r="II2226" s="79"/>
      <c r="IJ2226" s="79"/>
      <c r="IK2226" s="79"/>
      <c r="IL2226" s="79"/>
    </row>
    <row r="2227" s="93" customFormat="1" ht="15.75" customHeight="1" spans="3:246">
      <c r="C2227" s="97"/>
      <c r="D2227" s="98"/>
      <c r="F2227" s="99"/>
      <c r="G2227" s="98"/>
      <c r="IE2227" s="79"/>
      <c r="IF2227" s="79"/>
      <c r="IG2227" s="79"/>
      <c r="IH2227" s="79"/>
      <c r="II2227" s="79"/>
      <c r="IJ2227" s="79"/>
      <c r="IK2227" s="79"/>
      <c r="IL2227" s="79"/>
    </row>
    <row r="2228" s="93" customFormat="1" ht="15.75" customHeight="1" spans="3:246">
      <c r="C2228" s="97"/>
      <c r="D2228" s="98"/>
      <c r="F2228" s="99"/>
      <c r="G2228" s="98"/>
      <c r="IE2228" s="79"/>
      <c r="IF2228" s="79"/>
      <c r="IG2228" s="79"/>
      <c r="IH2228" s="79"/>
      <c r="II2228" s="79"/>
      <c r="IJ2228" s="79"/>
      <c r="IK2228" s="79"/>
      <c r="IL2228" s="79"/>
    </row>
    <row r="2229" s="93" customFormat="1" ht="15.75" customHeight="1" spans="3:246">
      <c r="C2229" s="97"/>
      <c r="D2229" s="98"/>
      <c r="F2229" s="99"/>
      <c r="G2229" s="98"/>
      <c r="IE2229" s="79"/>
      <c r="IF2229" s="79"/>
      <c r="IG2229" s="79"/>
      <c r="IH2229" s="79"/>
      <c r="II2229" s="79"/>
      <c r="IJ2229" s="79"/>
      <c r="IK2229" s="79"/>
      <c r="IL2229" s="79"/>
    </row>
    <row r="2230" s="93" customFormat="1" ht="15.75" customHeight="1" spans="3:246">
      <c r="C2230" s="97"/>
      <c r="D2230" s="98"/>
      <c r="F2230" s="99"/>
      <c r="G2230" s="98"/>
      <c r="IE2230" s="79"/>
      <c r="IF2230" s="79"/>
      <c r="IG2230" s="79"/>
      <c r="IH2230" s="79"/>
      <c r="II2230" s="79"/>
      <c r="IJ2230" s="79"/>
      <c r="IK2230" s="79"/>
      <c r="IL2230" s="79"/>
    </row>
    <row r="2231" s="93" customFormat="1" ht="15.75" customHeight="1" spans="3:246">
      <c r="C2231" s="97"/>
      <c r="D2231" s="98"/>
      <c r="F2231" s="99"/>
      <c r="G2231" s="98"/>
      <c r="IE2231" s="79"/>
      <c r="IF2231" s="79"/>
      <c r="IG2231" s="79"/>
      <c r="IH2231" s="79"/>
      <c r="II2231" s="79"/>
      <c r="IJ2231" s="79"/>
      <c r="IK2231" s="79"/>
      <c r="IL2231" s="79"/>
    </row>
    <row r="2232" s="93" customFormat="1" ht="15.75" customHeight="1" spans="3:246">
      <c r="C2232" s="97"/>
      <c r="D2232" s="98"/>
      <c r="F2232" s="99"/>
      <c r="G2232" s="98"/>
      <c r="IE2232" s="79"/>
      <c r="IF2232" s="79"/>
      <c r="IG2232" s="79"/>
      <c r="IH2232" s="79"/>
      <c r="II2232" s="79"/>
      <c r="IJ2232" s="79"/>
      <c r="IK2232" s="79"/>
      <c r="IL2232" s="79"/>
    </row>
    <row r="2233" s="93" customFormat="1" ht="15.75" customHeight="1" spans="3:246">
      <c r="C2233" s="97"/>
      <c r="D2233" s="98"/>
      <c r="F2233" s="99"/>
      <c r="G2233" s="98"/>
      <c r="IE2233" s="79"/>
      <c r="IF2233" s="79"/>
      <c r="IG2233" s="79"/>
      <c r="IH2233" s="79"/>
      <c r="II2233" s="79"/>
      <c r="IJ2233" s="79"/>
      <c r="IK2233" s="79"/>
      <c r="IL2233" s="79"/>
    </row>
    <row r="2234" s="93" customFormat="1" ht="15.75" customHeight="1" spans="3:246">
      <c r="C2234" s="97"/>
      <c r="D2234" s="98"/>
      <c r="F2234" s="99"/>
      <c r="G2234" s="98"/>
      <c r="IE2234" s="79"/>
      <c r="IF2234" s="79"/>
      <c r="IG2234" s="79"/>
      <c r="IH2234" s="79"/>
      <c r="II2234" s="79"/>
      <c r="IJ2234" s="79"/>
      <c r="IK2234" s="79"/>
      <c r="IL2234" s="79"/>
    </row>
    <row r="2235" s="93" customFormat="1" ht="15.75" customHeight="1" spans="3:246">
      <c r="C2235" s="97"/>
      <c r="D2235" s="98"/>
      <c r="F2235" s="99"/>
      <c r="G2235" s="98"/>
      <c r="IE2235" s="79"/>
      <c r="IF2235" s="79"/>
      <c r="IG2235" s="79"/>
      <c r="IH2235" s="79"/>
      <c r="II2235" s="79"/>
      <c r="IJ2235" s="79"/>
      <c r="IK2235" s="79"/>
      <c r="IL2235" s="79"/>
    </row>
    <row r="2236" s="93" customFormat="1" ht="15.75" customHeight="1" spans="3:246">
      <c r="C2236" s="97"/>
      <c r="D2236" s="98"/>
      <c r="F2236" s="99"/>
      <c r="G2236" s="98"/>
      <c r="IE2236" s="79"/>
      <c r="IF2236" s="79"/>
      <c r="IG2236" s="79"/>
      <c r="IH2236" s="79"/>
      <c r="II2236" s="79"/>
      <c r="IJ2236" s="79"/>
      <c r="IK2236" s="79"/>
      <c r="IL2236" s="79"/>
    </row>
    <row r="2237" s="93" customFormat="1" ht="15.75" customHeight="1" spans="3:246">
      <c r="C2237" s="97"/>
      <c r="D2237" s="98"/>
      <c r="F2237" s="99"/>
      <c r="G2237" s="98"/>
      <c r="IE2237" s="79"/>
      <c r="IF2237" s="79"/>
      <c r="IG2237" s="79"/>
      <c r="IH2237" s="79"/>
      <c r="II2237" s="79"/>
      <c r="IJ2237" s="79"/>
      <c r="IK2237" s="79"/>
      <c r="IL2237" s="79"/>
    </row>
    <row r="2238" s="93" customFormat="1" ht="15.75" customHeight="1" spans="3:246">
      <c r="C2238" s="97"/>
      <c r="D2238" s="98"/>
      <c r="F2238" s="99"/>
      <c r="G2238" s="98"/>
      <c r="IE2238" s="79"/>
      <c r="IF2238" s="79"/>
      <c r="IG2238" s="79"/>
      <c r="IH2238" s="79"/>
      <c r="II2238" s="79"/>
      <c r="IJ2238" s="79"/>
      <c r="IK2238" s="79"/>
      <c r="IL2238" s="79"/>
    </row>
    <row r="2239" s="93" customFormat="1" ht="15.75" customHeight="1" spans="3:246">
      <c r="C2239" s="97"/>
      <c r="D2239" s="98"/>
      <c r="F2239" s="99"/>
      <c r="G2239" s="98"/>
      <c r="IE2239" s="79"/>
      <c r="IF2239" s="79"/>
      <c r="IG2239" s="79"/>
      <c r="IH2239" s="79"/>
      <c r="II2239" s="79"/>
      <c r="IJ2239" s="79"/>
      <c r="IK2239" s="79"/>
      <c r="IL2239" s="79"/>
    </row>
    <row r="2240" s="93" customFormat="1" ht="15.75" customHeight="1" spans="3:246">
      <c r="C2240" s="97"/>
      <c r="D2240" s="98"/>
      <c r="F2240" s="99"/>
      <c r="G2240" s="98"/>
      <c r="IE2240" s="79"/>
      <c r="IF2240" s="79"/>
      <c r="IG2240" s="79"/>
      <c r="IH2240" s="79"/>
      <c r="II2240" s="79"/>
      <c r="IJ2240" s="79"/>
      <c r="IK2240" s="79"/>
      <c r="IL2240" s="79"/>
    </row>
    <row r="2241" s="93" customFormat="1" ht="15.75" customHeight="1" spans="3:246">
      <c r="C2241" s="97"/>
      <c r="D2241" s="98"/>
      <c r="F2241" s="99"/>
      <c r="G2241" s="98"/>
      <c r="IE2241" s="79"/>
      <c r="IF2241" s="79"/>
      <c r="IG2241" s="79"/>
      <c r="IH2241" s="79"/>
      <c r="II2241" s="79"/>
      <c r="IJ2241" s="79"/>
      <c r="IK2241" s="79"/>
      <c r="IL2241" s="79"/>
    </row>
    <row r="2242" s="93" customFormat="1" ht="15.75" customHeight="1" spans="3:246">
      <c r="C2242" s="97"/>
      <c r="D2242" s="98"/>
      <c r="F2242" s="99"/>
      <c r="G2242" s="98"/>
      <c r="IE2242" s="79"/>
      <c r="IF2242" s="79"/>
      <c r="IG2242" s="79"/>
      <c r="IH2242" s="79"/>
      <c r="II2242" s="79"/>
      <c r="IJ2242" s="79"/>
      <c r="IK2242" s="79"/>
      <c r="IL2242" s="79"/>
    </row>
    <row r="2243" s="93" customFormat="1" ht="15.75" customHeight="1" spans="3:246">
      <c r="C2243" s="97"/>
      <c r="D2243" s="98"/>
      <c r="F2243" s="99"/>
      <c r="G2243" s="98"/>
      <c r="IE2243" s="79"/>
      <c r="IF2243" s="79"/>
      <c r="IG2243" s="79"/>
      <c r="IH2243" s="79"/>
      <c r="II2243" s="79"/>
      <c r="IJ2243" s="79"/>
      <c r="IK2243" s="79"/>
      <c r="IL2243" s="79"/>
    </row>
    <row r="2244" s="93" customFormat="1" ht="15.75" customHeight="1" spans="3:246">
      <c r="C2244" s="97"/>
      <c r="D2244" s="98"/>
      <c r="F2244" s="99"/>
      <c r="G2244" s="98"/>
      <c r="IE2244" s="79"/>
      <c r="IF2244" s="79"/>
      <c r="IG2244" s="79"/>
      <c r="IH2244" s="79"/>
      <c r="II2244" s="79"/>
      <c r="IJ2244" s="79"/>
      <c r="IK2244" s="79"/>
      <c r="IL2244" s="79"/>
    </row>
    <row r="2245" s="93" customFormat="1" ht="15.75" customHeight="1" spans="3:246">
      <c r="C2245" s="97"/>
      <c r="D2245" s="98"/>
      <c r="F2245" s="99"/>
      <c r="G2245" s="98"/>
      <c r="IE2245" s="79"/>
      <c r="IF2245" s="79"/>
      <c r="IG2245" s="79"/>
      <c r="IH2245" s="79"/>
      <c r="II2245" s="79"/>
      <c r="IJ2245" s="79"/>
      <c r="IK2245" s="79"/>
      <c r="IL2245" s="79"/>
    </row>
    <row r="2246" s="93" customFormat="1" ht="15.75" customHeight="1" spans="3:246">
      <c r="C2246" s="97"/>
      <c r="D2246" s="98"/>
      <c r="F2246" s="99"/>
      <c r="G2246" s="98"/>
      <c r="IE2246" s="79"/>
      <c r="IF2246" s="79"/>
      <c r="IG2246" s="79"/>
      <c r="IH2246" s="79"/>
      <c r="II2246" s="79"/>
      <c r="IJ2246" s="79"/>
      <c r="IK2246" s="79"/>
      <c r="IL2246" s="79"/>
    </row>
    <row r="2247" s="93" customFormat="1" ht="15.75" customHeight="1" spans="3:246">
      <c r="C2247" s="97"/>
      <c r="D2247" s="98"/>
      <c r="F2247" s="99"/>
      <c r="G2247" s="98"/>
      <c r="IE2247" s="79"/>
      <c r="IF2247" s="79"/>
      <c r="IG2247" s="79"/>
      <c r="IH2247" s="79"/>
      <c r="II2247" s="79"/>
      <c r="IJ2247" s="79"/>
      <c r="IK2247" s="79"/>
      <c r="IL2247" s="79"/>
    </row>
    <row r="2248" s="93" customFormat="1" ht="15.75" customHeight="1" spans="3:246">
      <c r="C2248" s="97"/>
      <c r="D2248" s="98"/>
      <c r="F2248" s="99"/>
      <c r="G2248" s="98"/>
      <c r="IE2248" s="79"/>
      <c r="IF2248" s="79"/>
      <c r="IG2248" s="79"/>
      <c r="IH2248" s="79"/>
      <c r="II2248" s="79"/>
      <c r="IJ2248" s="79"/>
      <c r="IK2248" s="79"/>
      <c r="IL2248" s="79"/>
    </row>
    <row r="2249" s="93" customFormat="1" ht="15.75" customHeight="1" spans="3:246">
      <c r="C2249" s="97"/>
      <c r="D2249" s="98"/>
      <c r="F2249" s="99"/>
      <c r="G2249" s="98"/>
      <c r="IE2249" s="79"/>
      <c r="IF2249" s="79"/>
      <c r="IG2249" s="79"/>
      <c r="IH2249" s="79"/>
      <c r="II2249" s="79"/>
      <c r="IJ2249" s="79"/>
      <c r="IK2249" s="79"/>
      <c r="IL2249" s="79"/>
    </row>
    <row r="2250" s="93" customFormat="1" ht="15.75" customHeight="1" spans="3:246">
      <c r="C2250" s="97"/>
      <c r="D2250" s="98"/>
      <c r="F2250" s="99"/>
      <c r="G2250" s="98"/>
      <c r="IE2250" s="79"/>
      <c r="IF2250" s="79"/>
      <c r="IG2250" s="79"/>
      <c r="IH2250" s="79"/>
      <c r="II2250" s="79"/>
      <c r="IJ2250" s="79"/>
      <c r="IK2250" s="79"/>
      <c r="IL2250" s="79"/>
    </row>
    <row r="2251" s="93" customFormat="1" ht="15.75" customHeight="1" spans="3:246">
      <c r="C2251" s="97"/>
      <c r="D2251" s="98"/>
      <c r="F2251" s="99"/>
      <c r="G2251" s="98"/>
      <c r="IE2251" s="79"/>
      <c r="IF2251" s="79"/>
      <c r="IG2251" s="79"/>
      <c r="IH2251" s="79"/>
      <c r="II2251" s="79"/>
      <c r="IJ2251" s="79"/>
      <c r="IK2251" s="79"/>
      <c r="IL2251" s="79"/>
    </row>
    <row r="2252" s="93" customFormat="1" ht="15.75" customHeight="1" spans="3:246">
      <c r="C2252" s="97"/>
      <c r="D2252" s="98"/>
      <c r="F2252" s="99"/>
      <c r="G2252" s="98"/>
      <c r="IE2252" s="79"/>
      <c r="IF2252" s="79"/>
      <c r="IG2252" s="79"/>
      <c r="IH2252" s="79"/>
      <c r="II2252" s="79"/>
      <c r="IJ2252" s="79"/>
      <c r="IK2252" s="79"/>
      <c r="IL2252" s="79"/>
    </row>
    <row r="2253" s="93" customFormat="1" ht="15.75" customHeight="1" spans="3:246">
      <c r="C2253" s="97"/>
      <c r="D2253" s="98"/>
      <c r="F2253" s="99"/>
      <c r="G2253" s="98"/>
      <c r="IE2253" s="79"/>
      <c r="IF2253" s="79"/>
      <c r="IG2253" s="79"/>
      <c r="IH2253" s="79"/>
      <c r="II2253" s="79"/>
      <c r="IJ2253" s="79"/>
      <c r="IK2253" s="79"/>
      <c r="IL2253" s="79"/>
    </row>
    <row r="2254" s="93" customFormat="1" ht="15.75" customHeight="1" spans="3:246">
      <c r="C2254" s="97"/>
      <c r="D2254" s="98"/>
      <c r="F2254" s="99"/>
      <c r="G2254" s="98"/>
      <c r="IE2254" s="79"/>
      <c r="IF2254" s="79"/>
      <c r="IG2254" s="79"/>
      <c r="IH2254" s="79"/>
      <c r="II2254" s="79"/>
      <c r="IJ2254" s="79"/>
      <c r="IK2254" s="79"/>
      <c r="IL2254" s="79"/>
    </row>
    <row r="2255" s="93" customFormat="1" ht="15.75" customHeight="1" spans="3:246">
      <c r="C2255" s="97"/>
      <c r="D2255" s="98"/>
      <c r="F2255" s="99"/>
      <c r="G2255" s="98"/>
      <c r="IE2255" s="79"/>
      <c r="IF2255" s="79"/>
      <c r="IG2255" s="79"/>
      <c r="IH2255" s="79"/>
      <c r="II2255" s="79"/>
      <c r="IJ2255" s="79"/>
      <c r="IK2255" s="79"/>
      <c r="IL2255" s="79"/>
    </row>
    <row r="2256" s="93" customFormat="1" ht="15.75" customHeight="1" spans="3:246">
      <c r="C2256" s="97"/>
      <c r="D2256" s="98"/>
      <c r="F2256" s="99"/>
      <c r="G2256" s="98"/>
      <c r="IE2256" s="79"/>
      <c r="IF2256" s="79"/>
      <c r="IG2256" s="79"/>
      <c r="IH2256" s="79"/>
      <c r="II2256" s="79"/>
      <c r="IJ2256" s="79"/>
      <c r="IK2256" s="79"/>
      <c r="IL2256" s="79"/>
    </row>
    <row r="2257" s="93" customFormat="1" ht="15.75" customHeight="1" spans="3:246">
      <c r="C2257" s="97"/>
      <c r="D2257" s="98"/>
      <c r="F2257" s="99"/>
      <c r="G2257" s="98"/>
      <c r="IE2257" s="79"/>
      <c r="IF2257" s="79"/>
      <c r="IG2257" s="79"/>
      <c r="IH2257" s="79"/>
      <c r="II2257" s="79"/>
      <c r="IJ2257" s="79"/>
      <c r="IK2257" s="79"/>
      <c r="IL2257" s="79"/>
    </row>
    <row r="2258" s="93" customFormat="1" ht="15.75" customHeight="1" spans="3:246">
      <c r="C2258" s="97"/>
      <c r="D2258" s="98"/>
      <c r="F2258" s="99"/>
      <c r="G2258" s="98"/>
      <c r="IE2258" s="79"/>
      <c r="IF2258" s="79"/>
      <c r="IG2258" s="79"/>
      <c r="IH2258" s="79"/>
      <c r="II2258" s="79"/>
      <c r="IJ2258" s="79"/>
      <c r="IK2258" s="79"/>
      <c r="IL2258" s="79"/>
    </row>
    <row r="2259" s="93" customFormat="1" ht="15.75" customHeight="1" spans="3:246">
      <c r="C2259" s="97"/>
      <c r="D2259" s="98"/>
      <c r="F2259" s="99"/>
      <c r="G2259" s="98"/>
      <c r="IE2259" s="79"/>
      <c r="IF2259" s="79"/>
      <c r="IG2259" s="79"/>
      <c r="IH2259" s="79"/>
      <c r="II2259" s="79"/>
      <c r="IJ2259" s="79"/>
      <c r="IK2259" s="79"/>
      <c r="IL2259" s="79"/>
    </row>
    <row r="2260" s="93" customFormat="1" ht="15.75" customHeight="1" spans="3:246">
      <c r="C2260" s="97"/>
      <c r="D2260" s="98"/>
      <c r="F2260" s="99"/>
      <c r="G2260" s="98"/>
      <c r="IE2260" s="79"/>
      <c r="IF2260" s="79"/>
      <c r="IG2260" s="79"/>
      <c r="IH2260" s="79"/>
      <c r="II2260" s="79"/>
      <c r="IJ2260" s="79"/>
      <c r="IK2260" s="79"/>
      <c r="IL2260" s="79"/>
    </row>
    <row r="2261" s="93" customFormat="1" ht="15.75" customHeight="1" spans="3:246">
      <c r="C2261" s="97"/>
      <c r="D2261" s="98"/>
      <c r="F2261" s="99"/>
      <c r="G2261" s="98"/>
      <c r="IE2261" s="79"/>
      <c r="IF2261" s="79"/>
      <c r="IG2261" s="79"/>
      <c r="IH2261" s="79"/>
      <c r="II2261" s="79"/>
      <c r="IJ2261" s="79"/>
      <c r="IK2261" s="79"/>
      <c r="IL2261" s="79"/>
    </row>
    <row r="2262" s="93" customFormat="1" ht="15.75" customHeight="1" spans="3:246">
      <c r="C2262" s="97"/>
      <c r="D2262" s="98"/>
      <c r="F2262" s="99"/>
      <c r="G2262" s="98"/>
      <c r="IE2262" s="79"/>
      <c r="IF2262" s="79"/>
      <c r="IG2262" s="79"/>
      <c r="IH2262" s="79"/>
      <c r="II2262" s="79"/>
      <c r="IJ2262" s="79"/>
      <c r="IK2262" s="79"/>
      <c r="IL2262" s="79"/>
    </row>
    <row r="2263" s="93" customFormat="1" ht="15.75" customHeight="1" spans="3:246">
      <c r="C2263" s="97"/>
      <c r="D2263" s="98"/>
      <c r="F2263" s="99"/>
      <c r="G2263" s="98"/>
      <c r="IE2263" s="79"/>
      <c r="IF2263" s="79"/>
      <c r="IG2263" s="79"/>
      <c r="IH2263" s="79"/>
      <c r="II2263" s="79"/>
      <c r="IJ2263" s="79"/>
      <c r="IK2263" s="79"/>
      <c r="IL2263" s="79"/>
    </row>
    <row r="2264" s="93" customFormat="1" ht="15.75" customHeight="1" spans="3:246">
      <c r="C2264" s="97"/>
      <c r="D2264" s="98"/>
      <c r="F2264" s="99"/>
      <c r="G2264" s="98"/>
      <c r="IE2264" s="79"/>
      <c r="IF2264" s="79"/>
      <c r="IG2264" s="79"/>
      <c r="IH2264" s="79"/>
      <c r="II2264" s="79"/>
      <c r="IJ2264" s="79"/>
      <c r="IK2264" s="79"/>
      <c r="IL2264" s="79"/>
    </row>
    <row r="2265" s="93" customFormat="1" ht="15.75" customHeight="1" spans="3:246">
      <c r="C2265" s="97"/>
      <c r="D2265" s="98"/>
      <c r="F2265" s="99"/>
      <c r="G2265" s="98"/>
      <c r="IE2265" s="79"/>
      <c r="IF2265" s="79"/>
      <c r="IG2265" s="79"/>
      <c r="IH2265" s="79"/>
      <c r="II2265" s="79"/>
      <c r="IJ2265" s="79"/>
      <c r="IK2265" s="79"/>
      <c r="IL2265" s="79"/>
    </row>
    <row r="2266" s="93" customFormat="1" ht="15.75" customHeight="1" spans="3:246">
      <c r="C2266" s="97"/>
      <c r="D2266" s="98"/>
      <c r="F2266" s="99"/>
      <c r="G2266" s="98"/>
      <c r="IE2266" s="79"/>
      <c r="IF2266" s="79"/>
      <c r="IG2266" s="79"/>
      <c r="IH2266" s="79"/>
      <c r="II2266" s="79"/>
      <c r="IJ2266" s="79"/>
      <c r="IK2266" s="79"/>
      <c r="IL2266" s="79"/>
    </row>
    <row r="2267" s="93" customFormat="1" ht="15.75" customHeight="1" spans="3:246">
      <c r="C2267" s="97"/>
      <c r="D2267" s="98"/>
      <c r="F2267" s="99"/>
      <c r="G2267" s="98"/>
      <c r="IE2267" s="79"/>
      <c r="IF2267" s="79"/>
      <c r="IG2267" s="79"/>
      <c r="IH2267" s="79"/>
      <c r="II2267" s="79"/>
      <c r="IJ2267" s="79"/>
      <c r="IK2267" s="79"/>
      <c r="IL2267" s="79"/>
    </row>
    <row r="2268" s="93" customFormat="1" ht="15.75" customHeight="1" spans="3:246">
      <c r="C2268" s="97"/>
      <c r="D2268" s="98"/>
      <c r="F2268" s="99"/>
      <c r="G2268" s="98"/>
      <c r="IE2268" s="79"/>
      <c r="IF2268" s="79"/>
      <c r="IG2268" s="79"/>
      <c r="IH2268" s="79"/>
      <c r="II2268" s="79"/>
      <c r="IJ2268" s="79"/>
      <c r="IK2268" s="79"/>
      <c r="IL2268" s="79"/>
    </row>
    <row r="2269" s="93" customFormat="1" ht="15.75" customHeight="1" spans="3:246">
      <c r="C2269" s="97"/>
      <c r="D2269" s="98"/>
      <c r="F2269" s="99"/>
      <c r="G2269" s="98"/>
      <c r="IE2269" s="79"/>
      <c r="IF2269" s="79"/>
      <c r="IG2269" s="79"/>
      <c r="IH2269" s="79"/>
      <c r="II2269" s="79"/>
      <c r="IJ2269" s="79"/>
      <c r="IK2269" s="79"/>
      <c r="IL2269" s="79"/>
    </row>
    <row r="2270" s="93" customFormat="1" ht="15.75" customHeight="1" spans="3:246">
      <c r="C2270" s="97"/>
      <c r="D2270" s="98"/>
      <c r="F2270" s="99"/>
      <c r="G2270" s="98"/>
      <c r="IE2270" s="79"/>
      <c r="IF2270" s="79"/>
      <c r="IG2270" s="79"/>
      <c r="IH2270" s="79"/>
      <c r="II2270" s="79"/>
      <c r="IJ2270" s="79"/>
      <c r="IK2270" s="79"/>
      <c r="IL2270" s="79"/>
    </row>
    <row r="2271" s="93" customFormat="1" ht="15.75" customHeight="1" spans="3:246">
      <c r="C2271" s="97"/>
      <c r="D2271" s="98"/>
      <c r="F2271" s="99"/>
      <c r="G2271" s="98"/>
      <c r="IE2271" s="79"/>
      <c r="IF2271" s="79"/>
      <c r="IG2271" s="79"/>
      <c r="IH2271" s="79"/>
      <c r="II2271" s="79"/>
      <c r="IJ2271" s="79"/>
      <c r="IK2271" s="79"/>
      <c r="IL2271" s="79"/>
    </row>
    <row r="2272" s="93" customFormat="1" ht="15.75" customHeight="1" spans="3:246">
      <c r="C2272" s="97"/>
      <c r="D2272" s="98"/>
      <c r="F2272" s="99"/>
      <c r="G2272" s="98"/>
      <c r="IE2272" s="79"/>
      <c r="IF2272" s="79"/>
      <c r="IG2272" s="79"/>
      <c r="IH2272" s="79"/>
      <c r="II2272" s="79"/>
      <c r="IJ2272" s="79"/>
      <c r="IK2272" s="79"/>
      <c r="IL2272" s="79"/>
    </row>
    <row r="2273" s="93" customFormat="1" ht="15.75" customHeight="1" spans="3:246">
      <c r="C2273" s="97"/>
      <c r="D2273" s="98"/>
      <c r="F2273" s="99"/>
      <c r="G2273" s="98"/>
      <c r="IE2273" s="79"/>
      <c r="IF2273" s="79"/>
      <c r="IG2273" s="79"/>
      <c r="IH2273" s="79"/>
      <c r="II2273" s="79"/>
      <c r="IJ2273" s="79"/>
      <c r="IK2273" s="79"/>
      <c r="IL2273" s="79"/>
    </row>
    <row r="2274" s="93" customFormat="1" ht="15.75" customHeight="1" spans="3:246">
      <c r="C2274" s="97"/>
      <c r="D2274" s="98"/>
      <c r="F2274" s="99"/>
      <c r="G2274" s="98"/>
      <c r="IE2274" s="79"/>
      <c r="IF2274" s="79"/>
      <c r="IG2274" s="79"/>
      <c r="IH2274" s="79"/>
      <c r="II2274" s="79"/>
      <c r="IJ2274" s="79"/>
      <c r="IK2274" s="79"/>
      <c r="IL2274" s="79"/>
    </row>
    <row r="2275" s="93" customFormat="1" ht="15.75" customHeight="1" spans="3:246">
      <c r="C2275" s="97"/>
      <c r="D2275" s="98"/>
      <c r="F2275" s="99"/>
      <c r="G2275" s="98"/>
      <c r="IE2275" s="79"/>
      <c r="IF2275" s="79"/>
      <c r="IG2275" s="79"/>
      <c r="IH2275" s="79"/>
      <c r="II2275" s="79"/>
      <c r="IJ2275" s="79"/>
      <c r="IK2275" s="79"/>
      <c r="IL2275" s="79"/>
    </row>
    <row r="2276" s="93" customFormat="1" ht="15.75" customHeight="1" spans="3:246">
      <c r="C2276" s="97"/>
      <c r="D2276" s="98"/>
      <c r="F2276" s="99"/>
      <c r="G2276" s="98"/>
      <c r="IE2276" s="79"/>
      <c r="IF2276" s="79"/>
      <c r="IG2276" s="79"/>
      <c r="IH2276" s="79"/>
      <c r="II2276" s="79"/>
      <c r="IJ2276" s="79"/>
      <c r="IK2276" s="79"/>
      <c r="IL2276" s="79"/>
    </row>
    <row r="2277" s="93" customFormat="1" ht="15.75" customHeight="1" spans="3:246">
      <c r="C2277" s="97"/>
      <c r="D2277" s="98"/>
      <c r="F2277" s="99"/>
      <c r="G2277" s="98"/>
      <c r="IE2277" s="79"/>
      <c r="IF2277" s="79"/>
      <c r="IG2277" s="79"/>
      <c r="IH2277" s="79"/>
      <c r="II2277" s="79"/>
      <c r="IJ2277" s="79"/>
      <c r="IK2277" s="79"/>
      <c r="IL2277" s="79"/>
    </row>
    <row r="2278" s="93" customFormat="1" ht="15.75" customHeight="1" spans="3:246">
      <c r="C2278" s="97"/>
      <c r="D2278" s="98"/>
      <c r="F2278" s="99"/>
      <c r="G2278" s="98"/>
      <c r="IE2278" s="79"/>
      <c r="IF2278" s="79"/>
      <c r="IG2278" s="79"/>
      <c r="IH2278" s="79"/>
      <c r="II2278" s="79"/>
      <c r="IJ2278" s="79"/>
      <c r="IK2278" s="79"/>
      <c r="IL2278" s="79"/>
    </row>
    <row r="2279" s="93" customFormat="1" ht="15.75" customHeight="1" spans="3:246">
      <c r="C2279" s="97"/>
      <c r="D2279" s="98"/>
      <c r="F2279" s="99"/>
      <c r="G2279" s="98"/>
      <c r="IE2279" s="79"/>
      <c r="IF2279" s="79"/>
      <c r="IG2279" s="79"/>
      <c r="IH2279" s="79"/>
      <c r="II2279" s="79"/>
      <c r="IJ2279" s="79"/>
      <c r="IK2279" s="79"/>
      <c r="IL2279" s="79"/>
    </row>
    <row r="2280" s="93" customFormat="1" ht="15.75" customHeight="1" spans="3:246">
      <c r="C2280" s="97"/>
      <c r="D2280" s="98"/>
      <c r="F2280" s="99"/>
      <c r="G2280" s="98"/>
      <c r="IE2280" s="79"/>
      <c r="IF2280" s="79"/>
      <c r="IG2280" s="79"/>
      <c r="IH2280" s="79"/>
      <c r="II2280" s="79"/>
      <c r="IJ2280" s="79"/>
      <c r="IK2280" s="79"/>
      <c r="IL2280" s="79"/>
    </row>
    <row r="2281" s="93" customFormat="1" ht="15.75" customHeight="1" spans="3:246">
      <c r="C2281" s="97"/>
      <c r="D2281" s="98"/>
      <c r="F2281" s="99"/>
      <c r="G2281" s="98"/>
      <c r="IE2281" s="79"/>
      <c r="IF2281" s="79"/>
      <c r="IG2281" s="79"/>
      <c r="IH2281" s="79"/>
      <c r="II2281" s="79"/>
      <c r="IJ2281" s="79"/>
      <c r="IK2281" s="79"/>
      <c r="IL2281" s="79"/>
    </row>
    <row r="2282" s="93" customFormat="1" ht="15.75" customHeight="1" spans="3:246">
      <c r="C2282" s="97"/>
      <c r="D2282" s="98"/>
      <c r="F2282" s="99"/>
      <c r="G2282" s="98"/>
      <c r="IE2282" s="79"/>
      <c r="IF2282" s="79"/>
      <c r="IG2282" s="79"/>
      <c r="IH2282" s="79"/>
      <c r="II2282" s="79"/>
      <c r="IJ2282" s="79"/>
      <c r="IK2282" s="79"/>
      <c r="IL2282" s="79"/>
    </row>
    <row r="2283" s="93" customFormat="1" ht="15.75" customHeight="1" spans="3:246">
      <c r="C2283" s="97"/>
      <c r="D2283" s="98"/>
      <c r="F2283" s="99"/>
      <c r="G2283" s="98"/>
      <c r="IE2283" s="79"/>
      <c r="IF2283" s="79"/>
      <c r="IG2283" s="79"/>
      <c r="IH2283" s="79"/>
      <c r="II2283" s="79"/>
      <c r="IJ2283" s="79"/>
      <c r="IK2283" s="79"/>
      <c r="IL2283" s="79"/>
    </row>
    <row r="2284" s="93" customFormat="1" ht="15.75" customHeight="1" spans="3:246">
      <c r="C2284" s="97"/>
      <c r="D2284" s="98"/>
      <c r="F2284" s="99"/>
      <c r="G2284" s="98"/>
      <c r="IE2284" s="79"/>
      <c r="IF2284" s="79"/>
      <c r="IG2284" s="79"/>
      <c r="IH2284" s="79"/>
      <c r="II2284" s="79"/>
      <c r="IJ2284" s="79"/>
      <c r="IK2284" s="79"/>
      <c r="IL2284" s="79"/>
    </row>
    <row r="2285" s="93" customFormat="1" ht="15.75" customHeight="1" spans="3:246">
      <c r="C2285" s="97"/>
      <c r="D2285" s="98"/>
      <c r="F2285" s="99"/>
      <c r="G2285" s="98"/>
      <c r="IE2285" s="79"/>
      <c r="IF2285" s="79"/>
      <c r="IG2285" s="79"/>
      <c r="IH2285" s="79"/>
      <c r="II2285" s="79"/>
      <c r="IJ2285" s="79"/>
      <c r="IK2285" s="79"/>
      <c r="IL2285" s="79"/>
    </row>
    <row r="2286" s="93" customFormat="1" ht="15.75" customHeight="1" spans="3:246">
      <c r="C2286" s="97"/>
      <c r="D2286" s="98"/>
      <c r="F2286" s="99"/>
      <c r="G2286" s="98"/>
      <c r="IE2286" s="79"/>
      <c r="IF2286" s="79"/>
      <c r="IG2286" s="79"/>
      <c r="IH2286" s="79"/>
      <c r="II2286" s="79"/>
      <c r="IJ2286" s="79"/>
      <c r="IK2286" s="79"/>
      <c r="IL2286" s="79"/>
    </row>
    <row r="2287" s="93" customFormat="1" ht="15.75" customHeight="1" spans="3:246">
      <c r="C2287" s="97"/>
      <c r="D2287" s="98"/>
      <c r="F2287" s="99"/>
      <c r="G2287" s="98"/>
      <c r="IE2287" s="79"/>
      <c r="IF2287" s="79"/>
      <c r="IG2287" s="79"/>
      <c r="IH2287" s="79"/>
      <c r="II2287" s="79"/>
      <c r="IJ2287" s="79"/>
      <c r="IK2287" s="79"/>
      <c r="IL2287" s="79"/>
    </row>
    <row r="2288" s="93" customFormat="1" ht="15.75" customHeight="1" spans="3:246">
      <c r="C2288" s="97"/>
      <c r="D2288" s="98"/>
      <c r="F2288" s="99"/>
      <c r="G2288" s="98"/>
      <c r="IE2288" s="79"/>
      <c r="IF2288" s="79"/>
      <c r="IG2288" s="79"/>
      <c r="IH2288" s="79"/>
      <c r="II2288" s="79"/>
      <c r="IJ2288" s="79"/>
      <c r="IK2288" s="79"/>
      <c r="IL2288" s="79"/>
    </row>
    <row r="2289" s="93" customFormat="1" ht="15.75" customHeight="1" spans="3:246">
      <c r="C2289" s="97"/>
      <c r="D2289" s="98"/>
      <c r="F2289" s="99"/>
      <c r="G2289" s="98"/>
      <c r="IE2289" s="79"/>
      <c r="IF2289" s="79"/>
      <c r="IG2289" s="79"/>
      <c r="IH2289" s="79"/>
      <c r="II2289" s="79"/>
      <c r="IJ2289" s="79"/>
      <c r="IK2289" s="79"/>
      <c r="IL2289" s="79"/>
    </row>
    <row r="2290" s="93" customFormat="1" ht="15.75" customHeight="1" spans="3:246">
      <c r="C2290" s="97"/>
      <c r="D2290" s="98"/>
      <c r="F2290" s="99"/>
      <c r="G2290" s="98"/>
      <c r="IE2290" s="79"/>
      <c r="IF2290" s="79"/>
      <c r="IG2290" s="79"/>
      <c r="IH2290" s="79"/>
      <c r="II2290" s="79"/>
      <c r="IJ2290" s="79"/>
      <c r="IK2290" s="79"/>
      <c r="IL2290" s="79"/>
    </row>
    <row r="2291" s="93" customFormat="1" ht="15.75" customHeight="1" spans="3:246">
      <c r="C2291" s="97"/>
      <c r="D2291" s="98"/>
      <c r="F2291" s="99"/>
      <c r="G2291" s="98"/>
      <c r="IE2291" s="79"/>
      <c r="IF2291" s="79"/>
      <c r="IG2291" s="79"/>
      <c r="IH2291" s="79"/>
      <c r="II2291" s="79"/>
      <c r="IJ2291" s="79"/>
      <c r="IK2291" s="79"/>
      <c r="IL2291" s="79"/>
    </row>
    <row r="2292" s="93" customFormat="1" ht="15.75" customHeight="1" spans="3:246">
      <c r="C2292" s="97"/>
      <c r="D2292" s="98"/>
      <c r="F2292" s="99"/>
      <c r="G2292" s="98"/>
      <c r="IE2292" s="79"/>
      <c r="IF2292" s="79"/>
      <c r="IG2292" s="79"/>
      <c r="IH2292" s="79"/>
      <c r="II2292" s="79"/>
      <c r="IJ2292" s="79"/>
      <c r="IK2292" s="79"/>
      <c r="IL2292" s="79"/>
    </row>
    <row r="2293" s="93" customFormat="1" ht="15.75" customHeight="1" spans="3:246">
      <c r="C2293" s="97"/>
      <c r="D2293" s="98"/>
      <c r="F2293" s="99"/>
      <c r="G2293" s="98"/>
      <c r="IE2293" s="79"/>
      <c r="IF2293" s="79"/>
      <c r="IG2293" s="79"/>
      <c r="IH2293" s="79"/>
      <c r="II2293" s="79"/>
      <c r="IJ2293" s="79"/>
      <c r="IK2293" s="79"/>
      <c r="IL2293" s="79"/>
    </row>
    <row r="2294" s="93" customFormat="1" ht="15.75" customHeight="1" spans="3:246">
      <c r="C2294" s="97"/>
      <c r="D2294" s="98"/>
      <c r="F2294" s="99"/>
      <c r="G2294" s="98"/>
      <c r="IE2294" s="79"/>
      <c r="IF2294" s="79"/>
      <c r="IG2294" s="79"/>
      <c r="IH2294" s="79"/>
      <c r="II2294" s="79"/>
      <c r="IJ2294" s="79"/>
      <c r="IK2294" s="79"/>
      <c r="IL2294" s="79"/>
    </row>
    <row r="2295" s="93" customFormat="1" ht="15.75" customHeight="1" spans="3:246">
      <c r="C2295" s="97"/>
      <c r="D2295" s="98"/>
      <c r="F2295" s="99"/>
      <c r="G2295" s="98"/>
      <c r="IE2295" s="79"/>
      <c r="IF2295" s="79"/>
      <c r="IG2295" s="79"/>
      <c r="IH2295" s="79"/>
      <c r="II2295" s="79"/>
      <c r="IJ2295" s="79"/>
      <c r="IK2295" s="79"/>
      <c r="IL2295" s="79"/>
    </row>
    <row r="2296" s="93" customFormat="1" ht="15.75" customHeight="1" spans="3:246">
      <c r="C2296" s="97"/>
      <c r="D2296" s="98"/>
      <c r="F2296" s="99"/>
      <c r="G2296" s="98"/>
      <c r="IE2296" s="79"/>
      <c r="IF2296" s="79"/>
      <c r="IG2296" s="79"/>
      <c r="IH2296" s="79"/>
      <c r="II2296" s="79"/>
      <c r="IJ2296" s="79"/>
      <c r="IK2296" s="79"/>
      <c r="IL2296" s="79"/>
    </row>
    <row r="2297" s="93" customFormat="1" ht="15.75" customHeight="1" spans="3:246">
      <c r="C2297" s="97"/>
      <c r="D2297" s="98"/>
      <c r="F2297" s="99"/>
      <c r="G2297" s="98"/>
      <c r="IE2297" s="79"/>
      <c r="IF2297" s="79"/>
      <c r="IG2297" s="79"/>
      <c r="IH2297" s="79"/>
      <c r="II2297" s="79"/>
      <c r="IJ2297" s="79"/>
      <c r="IK2297" s="79"/>
      <c r="IL2297" s="79"/>
    </row>
    <row r="2298" s="93" customFormat="1" ht="15.75" customHeight="1" spans="3:246">
      <c r="C2298" s="97"/>
      <c r="D2298" s="98"/>
      <c r="F2298" s="99"/>
      <c r="G2298" s="98"/>
      <c r="IE2298" s="79"/>
      <c r="IF2298" s="79"/>
      <c r="IG2298" s="79"/>
      <c r="IH2298" s="79"/>
      <c r="II2298" s="79"/>
      <c r="IJ2298" s="79"/>
      <c r="IK2298" s="79"/>
      <c r="IL2298" s="79"/>
    </row>
    <row r="2299" s="93" customFormat="1" ht="15.75" customHeight="1" spans="3:246">
      <c r="C2299" s="97"/>
      <c r="D2299" s="98"/>
      <c r="F2299" s="99"/>
      <c r="G2299" s="98"/>
      <c r="IE2299" s="79"/>
      <c r="IF2299" s="79"/>
      <c r="IG2299" s="79"/>
      <c r="IH2299" s="79"/>
      <c r="II2299" s="79"/>
      <c r="IJ2299" s="79"/>
      <c r="IK2299" s="79"/>
      <c r="IL2299" s="79"/>
    </row>
    <row r="2300" s="93" customFormat="1" ht="15.75" customHeight="1" spans="3:246">
      <c r="C2300" s="97"/>
      <c r="D2300" s="98"/>
      <c r="F2300" s="99"/>
      <c r="G2300" s="98"/>
      <c r="IE2300" s="79"/>
      <c r="IF2300" s="79"/>
      <c r="IG2300" s="79"/>
      <c r="IH2300" s="79"/>
      <c r="II2300" s="79"/>
      <c r="IJ2300" s="79"/>
      <c r="IK2300" s="79"/>
      <c r="IL2300" s="79"/>
    </row>
    <row r="2301" s="93" customFormat="1" ht="15.75" customHeight="1" spans="3:246">
      <c r="C2301" s="97"/>
      <c r="D2301" s="98"/>
      <c r="F2301" s="99"/>
      <c r="G2301" s="98"/>
      <c r="IE2301" s="79"/>
      <c r="IF2301" s="79"/>
      <c r="IG2301" s="79"/>
      <c r="IH2301" s="79"/>
      <c r="II2301" s="79"/>
      <c r="IJ2301" s="79"/>
      <c r="IK2301" s="79"/>
      <c r="IL2301" s="79"/>
    </row>
    <row r="2302" s="93" customFormat="1" ht="15.75" customHeight="1" spans="3:246">
      <c r="C2302" s="97"/>
      <c r="D2302" s="98"/>
      <c r="F2302" s="99"/>
      <c r="G2302" s="98"/>
      <c r="IE2302" s="79"/>
      <c r="IF2302" s="79"/>
      <c r="IG2302" s="79"/>
      <c r="IH2302" s="79"/>
      <c r="II2302" s="79"/>
      <c r="IJ2302" s="79"/>
      <c r="IK2302" s="79"/>
      <c r="IL2302" s="79"/>
    </row>
    <row r="2303" s="93" customFormat="1" ht="15.75" customHeight="1" spans="3:246">
      <c r="C2303" s="97"/>
      <c r="D2303" s="98"/>
      <c r="F2303" s="99"/>
      <c r="G2303" s="98"/>
      <c r="IE2303" s="79"/>
      <c r="IF2303" s="79"/>
      <c r="IG2303" s="79"/>
      <c r="IH2303" s="79"/>
      <c r="II2303" s="79"/>
      <c r="IJ2303" s="79"/>
      <c r="IK2303" s="79"/>
      <c r="IL2303" s="79"/>
    </row>
    <row r="2304" s="93" customFormat="1" ht="15.75" customHeight="1" spans="3:246">
      <c r="C2304" s="97"/>
      <c r="D2304" s="98"/>
      <c r="F2304" s="99"/>
      <c r="G2304" s="98"/>
      <c r="IE2304" s="79"/>
      <c r="IF2304" s="79"/>
      <c r="IG2304" s="79"/>
      <c r="IH2304" s="79"/>
      <c r="II2304" s="79"/>
      <c r="IJ2304" s="79"/>
      <c r="IK2304" s="79"/>
      <c r="IL2304" s="79"/>
    </row>
    <row r="2305" s="93" customFormat="1" ht="15.75" customHeight="1" spans="3:246">
      <c r="C2305" s="97"/>
      <c r="D2305" s="98"/>
      <c r="F2305" s="99"/>
      <c r="G2305" s="98"/>
      <c r="IE2305" s="79"/>
      <c r="IF2305" s="79"/>
      <c r="IG2305" s="79"/>
      <c r="IH2305" s="79"/>
      <c r="II2305" s="79"/>
      <c r="IJ2305" s="79"/>
      <c r="IK2305" s="79"/>
      <c r="IL2305" s="79"/>
    </row>
    <row r="2306" s="93" customFormat="1" ht="15.75" customHeight="1" spans="3:246">
      <c r="C2306" s="97"/>
      <c r="D2306" s="98"/>
      <c r="F2306" s="99"/>
      <c r="G2306" s="98"/>
      <c r="IE2306" s="79"/>
      <c r="IF2306" s="79"/>
      <c r="IG2306" s="79"/>
      <c r="IH2306" s="79"/>
      <c r="II2306" s="79"/>
      <c r="IJ2306" s="79"/>
      <c r="IK2306" s="79"/>
      <c r="IL2306" s="79"/>
    </row>
    <row r="2307" s="93" customFormat="1" ht="15.75" customHeight="1" spans="3:246">
      <c r="C2307" s="97"/>
      <c r="D2307" s="98"/>
      <c r="F2307" s="99"/>
      <c r="G2307" s="98"/>
      <c r="IE2307" s="79"/>
      <c r="IF2307" s="79"/>
      <c r="IG2307" s="79"/>
      <c r="IH2307" s="79"/>
      <c r="II2307" s="79"/>
      <c r="IJ2307" s="79"/>
      <c r="IK2307" s="79"/>
      <c r="IL2307" s="79"/>
    </row>
    <row r="2308" s="93" customFormat="1" ht="15.75" customHeight="1" spans="3:246">
      <c r="C2308" s="97"/>
      <c r="D2308" s="98"/>
      <c r="F2308" s="99"/>
      <c r="G2308" s="98"/>
      <c r="IE2308" s="79"/>
      <c r="IF2308" s="79"/>
      <c r="IG2308" s="79"/>
      <c r="IH2308" s="79"/>
      <c r="II2308" s="79"/>
      <c r="IJ2308" s="79"/>
      <c r="IK2308" s="79"/>
      <c r="IL2308" s="79"/>
    </row>
    <row r="2309" s="93" customFormat="1" ht="15.75" customHeight="1" spans="3:246">
      <c r="C2309" s="97"/>
      <c r="D2309" s="98"/>
      <c r="F2309" s="99"/>
      <c r="G2309" s="98"/>
      <c r="IE2309" s="79"/>
      <c r="IF2309" s="79"/>
      <c r="IG2309" s="79"/>
      <c r="IH2309" s="79"/>
      <c r="II2309" s="79"/>
      <c r="IJ2309" s="79"/>
      <c r="IK2309" s="79"/>
      <c r="IL2309" s="79"/>
    </row>
    <row r="2310" s="93" customFormat="1" ht="15.75" customHeight="1" spans="3:246">
      <c r="C2310" s="97"/>
      <c r="D2310" s="98"/>
      <c r="F2310" s="99"/>
      <c r="G2310" s="98"/>
      <c r="IE2310" s="79"/>
      <c r="IF2310" s="79"/>
      <c r="IG2310" s="79"/>
      <c r="IH2310" s="79"/>
      <c r="II2310" s="79"/>
      <c r="IJ2310" s="79"/>
      <c r="IK2310" s="79"/>
      <c r="IL2310" s="79"/>
    </row>
    <row r="2311" s="93" customFormat="1" ht="15.75" customHeight="1" spans="3:246">
      <c r="C2311" s="97"/>
      <c r="D2311" s="98"/>
      <c r="F2311" s="99"/>
      <c r="G2311" s="98"/>
      <c r="IE2311" s="79"/>
      <c r="IF2311" s="79"/>
      <c r="IG2311" s="79"/>
      <c r="IH2311" s="79"/>
      <c r="II2311" s="79"/>
      <c r="IJ2311" s="79"/>
      <c r="IK2311" s="79"/>
      <c r="IL2311" s="79"/>
    </row>
    <row r="2312" s="93" customFormat="1" ht="15.75" customHeight="1" spans="3:246">
      <c r="C2312" s="97"/>
      <c r="D2312" s="98"/>
      <c r="F2312" s="99"/>
      <c r="G2312" s="98"/>
      <c r="IE2312" s="79"/>
      <c r="IF2312" s="79"/>
      <c r="IG2312" s="79"/>
      <c r="IH2312" s="79"/>
      <c r="II2312" s="79"/>
      <c r="IJ2312" s="79"/>
      <c r="IK2312" s="79"/>
      <c r="IL2312" s="79"/>
    </row>
    <row r="2313" s="93" customFormat="1" ht="15.75" customHeight="1" spans="3:246">
      <c r="C2313" s="97"/>
      <c r="D2313" s="98"/>
      <c r="F2313" s="99"/>
      <c r="G2313" s="98"/>
      <c r="IE2313" s="79"/>
      <c r="IF2313" s="79"/>
      <c r="IG2313" s="79"/>
      <c r="IH2313" s="79"/>
      <c r="II2313" s="79"/>
      <c r="IJ2313" s="79"/>
      <c r="IK2313" s="79"/>
      <c r="IL2313" s="79"/>
    </row>
    <row r="2314" s="93" customFormat="1" ht="15.75" customHeight="1" spans="3:246">
      <c r="C2314" s="97"/>
      <c r="D2314" s="98"/>
      <c r="F2314" s="99"/>
      <c r="G2314" s="98"/>
      <c r="IE2314" s="79"/>
      <c r="IF2314" s="79"/>
      <c r="IG2314" s="79"/>
      <c r="IH2314" s="79"/>
      <c r="II2314" s="79"/>
      <c r="IJ2314" s="79"/>
      <c r="IK2314" s="79"/>
      <c r="IL2314" s="79"/>
    </row>
    <row r="2315" s="93" customFormat="1" ht="15.75" customHeight="1" spans="3:246">
      <c r="C2315" s="97"/>
      <c r="D2315" s="98"/>
      <c r="F2315" s="99"/>
      <c r="G2315" s="98"/>
      <c r="IE2315" s="79"/>
      <c r="IF2315" s="79"/>
      <c r="IG2315" s="79"/>
      <c r="IH2315" s="79"/>
      <c r="II2315" s="79"/>
      <c r="IJ2315" s="79"/>
      <c r="IK2315" s="79"/>
      <c r="IL2315" s="79"/>
    </row>
    <row r="2316" s="93" customFormat="1" ht="15.75" customHeight="1" spans="3:246">
      <c r="C2316" s="97"/>
      <c r="D2316" s="98"/>
      <c r="F2316" s="99"/>
      <c r="G2316" s="98"/>
      <c r="IE2316" s="79"/>
      <c r="IF2316" s="79"/>
      <c r="IG2316" s="79"/>
      <c r="IH2316" s="79"/>
      <c r="II2316" s="79"/>
      <c r="IJ2316" s="79"/>
      <c r="IK2316" s="79"/>
      <c r="IL2316" s="79"/>
    </row>
    <row r="2317" s="93" customFormat="1" ht="15.75" customHeight="1" spans="3:246">
      <c r="C2317" s="97"/>
      <c r="D2317" s="98"/>
      <c r="F2317" s="99"/>
      <c r="G2317" s="98"/>
      <c r="IE2317" s="79"/>
      <c r="IF2317" s="79"/>
      <c r="IG2317" s="79"/>
      <c r="IH2317" s="79"/>
      <c r="II2317" s="79"/>
      <c r="IJ2317" s="79"/>
      <c r="IK2317" s="79"/>
      <c r="IL2317" s="79"/>
    </row>
    <row r="2318" s="93" customFormat="1" ht="15.75" customHeight="1" spans="3:246">
      <c r="C2318" s="97"/>
      <c r="D2318" s="98"/>
      <c r="F2318" s="99"/>
      <c r="G2318" s="98"/>
      <c r="IE2318" s="79"/>
      <c r="IF2318" s="79"/>
      <c r="IG2318" s="79"/>
      <c r="IH2318" s="79"/>
      <c r="II2318" s="79"/>
      <c r="IJ2318" s="79"/>
      <c r="IK2318" s="79"/>
      <c r="IL2318" s="79"/>
    </row>
    <row r="2319" s="93" customFormat="1" ht="15.75" customHeight="1" spans="3:246">
      <c r="C2319" s="97"/>
      <c r="D2319" s="98"/>
      <c r="F2319" s="99"/>
      <c r="G2319" s="98"/>
      <c r="IE2319" s="79"/>
      <c r="IF2319" s="79"/>
      <c r="IG2319" s="79"/>
      <c r="IH2319" s="79"/>
      <c r="II2319" s="79"/>
      <c r="IJ2319" s="79"/>
      <c r="IK2319" s="79"/>
      <c r="IL2319" s="79"/>
    </row>
    <row r="2320" s="93" customFormat="1" ht="15.75" customHeight="1" spans="3:246">
      <c r="C2320" s="97"/>
      <c r="D2320" s="98"/>
      <c r="F2320" s="99"/>
      <c r="G2320" s="98"/>
      <c r="IE2320" s="79"/>
      <c r="IF2320" s="79"/>
      <c r="IG2320" s="79"/>
      <c r="IH2320" s="79"/>
      <c r="II2320" s="79"/>
      <c r="IJ2320" s="79"/>
      <c r="IK2320" s="79"/>
      <c r="IL2320" s="79"/>
    </row>
    <row r="2321" s="93" customFormat="1" ht="15.75" customHeight="1" spans="3:246">
      <c r="C2321" s="97"/>
      <c r="D2321" s="98"/>
      <c r="F2321" s="99"/>
      <c r="G2321" s="98"/>
      <c r="IE2321" s="79"/>
      <c r="IF2321" s="79"/>
      <c r="IG2321" s="79"/>
      <c r="IH2321" s="79"/>
      <c r="II2321" s="79"/>
      <c r="IJ2321" s="79"/>
      <c r="IK2321" s="79"/>
      <c r="IL2321" s="79"/>
    </row>
    <row r="2322" s="93" customFormat="1" ht="15.75" customHeight="1" spans="3:246">
      <c r="C2322" s="97"/>
      <c r="D2322" s="98"/>
      <c r="F2322" s="99"/>
      <c r="G2322" s="98"/>
      <c r="IE2322" s="79"/>
      <c r="IF2322" s="79"/>
      <c r="IG2322" s="79"/>
      <c r="IH2322" s="79"/>
      <c r="II2322" s="79"/>
      <c r="IJ2322" s="79"/>
      <c r="IK2322" s="79"/>
      <c r="IL2322" s="79"/>
    </row>
    <row r="2323" s="93" customFormat="1" ht="15.75" customHeight="1" spans="3:246">
      <c r="C2323" s="97"/>
      <c r="D2323" s="98"/>
      <c r="F2323" s="99"/>
      <c r="G2323" s="98"/>
      <c r="IE2323" s="79"/>
      <c r="IF2323" s="79"/>
      <c r="IG2323" s="79"/>
      <c r="IH2323" s="79"/>
      <c r="II2323" s="79"/>
      <c r="IJ2323" s="79"/>
      <c r="IK2323" s="79"/>
      <c r="IL2323" s="79"/>
    </row>
    <row r="2324" s="93" customFormat="1" ht="15.75" customHeight="1" spans="3:246">
      <c r="C2324" s="97"/>
      <c r="D2324" s="98"/>
      <c r="F2324" s="99"/>
      <c r="G2324" s="98"/>
      <c r="IE2324" s="79"/>
      <c r="IF2324" s="79"/>
      <c r="IG2324" s="79"/>
      <c r="IH2324" s="79"/>
      <c r="II2324" s="79"/>
      <c r="IJ2324" s="79"/>
      <c r="IK2324" s="79"/>
      <c r="IL2324" s="79"/>
    </row>
    <row r="2325" s="93" customFormat="1" ht="15.75" customHeight="1" spans="3:246">
      <c r="C2325" s="97"/>
      <c r="D2325" s="98"/>
      <c r="F2325" s="99"/>
      <c r="G2325" s="98"/>
      <c r="IE2325" s="79"/>
      <c r="IF2325" s="79"/>
      <c r="IG2325" s="79"/>
      <c r="IH2325" s="79"/>
      <c r="II2325" s="79"/>
      <c r="IJ2325" s="79"/>
      <c r="IK2325" s="79"/>
      <c r="IL2325" s="79"/>
    </row>
    <row r="2326" s="93" customFormat="1" ht="15.75" customHeight="1" spans="3:246">
      <c r="C2326" s="97"/>
      <c r="D2326" s="98"/>
      <c r="F2326" s="99"/>
      <c r="G2326" s="98"/>
      <c r="IE2326" s="79"/>
      <c r="IF2326" s="79"/>
      <c r="IG2326" s="79"/>
      <c r="IH2326" s="79"/>
      <c r="II2326" s="79"/>
      <c r="IJ2326" s="79"/>
      <c r="IK2326" s="79"/>
      <c r="IL2326" s="79"/>
    </row>
    <row r="2327" s="93" customFormat="1" ht="15.75" customHeight="1" spans="3:246">
      <c r="C2327" s="97"/>
      <c r="D2327" s="98"/>
      <c r="F2327" s="99"/>
      <c r="G2327" s="98"/>
      <c r="IE2327" s="79"/>
      <c r="IF2327" s="79"/>
      <c r="IG2327" s="79"/>
      <c r="IH2327" s="79"/>
      <c r="II2327" s="79"/>
      <c r="IJ2327" s="79"/>
      <c r="IK2327" s="79"/>
      <c r="IL2327" s="79"/>
    </row>
    <row r="2328" s="93" customFormat="1" ht="15.75" customHeight="1" spans="3:246">
      <c r="C2328" s="97"/>
      <c r="D2328" s="98"/>
      <c r="F2328" s="99"/>
      <c r="G2328" s="98"/>
      <c r="IE2328" s="79"/>
      <c r="IF2328" s="79"/>
      <c r="IG2328" s="79"/>
      <c r="IH2328" s="79"/>
      <c r="II2328" s="79"/>
      <c r="IJ2328" s="79"/>
      <c r="IK2328" s="79"/>
      <c r="IL2328" s="79"/>
    </row>
    <row r="2329" s="93" customFormat="1" ht="15.75" customHeight="1" spans="3:246">
      <c r="C2329" s="97"/>
      <c r="D2329" s="98"/>
      <c r="F2329" s="99"/>
      <c r="G2329" s="98"/>
      <c r="IE2329" s="79"/>
      <c r="IF2329" s="79"/>
      <c r="IG2329" s="79"/>
      <c r="IH2329" s="79"/>
      <c r="II2329" s="79"/>
      <c r="IJ2329" s="79"/>
      <c r="IK2329" s="79"/>
      <c r="IL2329" s="79"/>
    </row>
    <row r="2330" s="93" customFormat="1" ht="15.75" customHeight="1" spans="3:246">
      <c r="C2330" s="97"/>
      <c r="D2330" s="98"/>
      <c r="F2330" s="99"/>
      <c r="G2330" s="98"/>
      <c r="IE2330" s="79"/>
      <c r="IF2330" s="79"/>
      <c r="IG2330" s="79"/>
      <c r="IH2330" s="79"/>
      <c r="II2330" s="79"/>
      <c r="IJ2330" s="79"/>
      <c r="IK2330" s="79"/>
      <c r="IL2330" s="79"/>
    </row>
    <row r="2331" s="93" customFormat="1" ht="15.75" customHeight="1" spans="3:246">
      <c r="C2331" s="97"/>
      <c r="D2331" s="98"/>
      <c r="F2331" s="99"/>
      <c r="G2331" s="98"/>
      <c r="IE2331" s="79"/>
      <c r="IF2331" s="79"/>
      <c r="IG2331" s="79"/>
      <c r="IH2331" s="79"/>
      <c r="II2331" s="79"/>
      <c r="IJ2331" s="79"/>
      <c r="IK2331" s="79"/>
      <c r="IL2331" s="79"/>
    </row>
    <row r="2332" s="93" customFormat="1" ht="15.75" customHeight="1" spans="3:246">
      <c r="C2332" s="97"/>
      <c r="D2332" s="98"/>
      <c r="F2332" s="99"/>
      <c r="G2332" s="98"/>
      <c r="IE2332" s="79"/>
      <c r="IF2332" s="79"/>
      <c r="IG2332" s="79"/>
      <c r="IH2332" s="79"/>
      <c r="II2332" s="79"/>
      <c r="IJ2332" s="79"/>
      <c r="IK2332" s="79"/>
      <c r="IL2332" s="79"/>
    </row>
    <row r="2333" s="93" customFormat="1" ht="15.75" customHeight="1" spans="3:246">
      <c r="C2333" s="97"/>
      <c r="D2333" s="98"/>
      <c r="F2333" s="99"/>
      <c r="G2333" s="98"/>
      <c r="IE2333" s="79"/>
      <c r="IF2333" s="79"/>
      <c r="IG2333" s="79"/>
      <c r="IH2333" s="79"/>
      <c r="II2333" s="79"/>
      <c r="IJ2333" s="79"/>
      <c r="IK2333" s="79"/>
      <c r="IL2333" s="79"/>
    </row>
    <row r="2334" s="93" customFormat="1" ht="15.75" customHeight="1" spans="3:246">
      <c r="C2334" s="97"/>
      <c r="D2334" s="98"/>
      <c r="F2334" s="99"/>
      <c r="G2334" s="98"/>
      <c r="IE2334" s="79"/>
      <c r="IF2334" s="79"/>
      <c r="IG2334" s="79"/>
      <c r="IH2334" s="79"/>
      <c r="II2334" s="79"/>
      <c r="IJ2334" s="79"/>
      <c r="IK2334" s="79"/>
      <c r="IL2334" s="79"/>
    </row>
    <row r="2335" s="93" customFormat="1" ht="15.75" customHeight="1" spans="3:246">
      <c r="C2335" s="97"/>
      <c r="D2335" s="98"/>
      <c r="F2335" s="99"/>
      <c r="G2335" s="98"/>
      <c r="IE2335" s="79"/>
      <c r="IF2335" s="79"/>
      <c r="IG2335" s="79"/>
      <c r="IH2335" s="79"/>
      <c r="II2335" s="79"/>
      <c r="IJ2335" s="79"/>
      <c r="IK2335" s="79"/>
      <c r="IL2335" s="79"/>
    </row>
    <row r="2336" s="93" customFormat="1" ht="15.75" customHeight="1" spans="3:246">
      <c r="C2336" s="97"/>
      <c r="D2336" s="98"/>
      <c r="F2336" s="99"/>
      <c r="G2336" s="98"/>
      <c r="IE2336" s="79"/>
      <c r="IF2336" s="79"/>
      <c r="IG2336" s="79"/>
      <c r="IH2336" s="79"/>
      <c r="II2336" s="79"/>
      <c r="IJ2336" s="79"/>
      <c r="IK2336" s="79"/>
      <c r="IL2336" s="79"/>
    </row>
    <row r="2337" s="93" customFormat="1" ht="15.75" customHeight="1" spans="3:246">
      <c r="C2337" s="97"/>
      <c r="D2337" s="98"/>
      <c r="F2337" s="99"/>
      <c r="G2337" s="98"/>
      <c r="IE2337" s="79"/>
      <c r="IF2337" s="79"/>
      <c r="IG2337" s="79"/>
      <c r="IH2337" s="79"/>
      <c r="II2337" s="79"/>
      <c r="IJ2337" s="79"/>
      <c r="IK2337" s="79"/>
      <c r="IL2337" s="79"/>
    </row>
    <row r="2338" s="93" customFormat="1" ht="15.75" customHeight="1" spans="3:246">
      <c r="C2338" s="97"/>
      <c r="D2338" s="98"/>
      <c r="F2338" s="99"/>
      <c r="G2338" s="98"/>
      <c r="IE2338" s="79"/>
      <c r="IF2338" s="79"/>
      <c r="IG2338" s="79"/>
      <c r="IH2338" s="79"/>
      <c r="II2338" s="79"/>
      <c r="IJ2338" s="79"/>
      <c r="IK2338" s="79"/>
      <c r="IL2338" s="79"/>
    </row>
    <row r="2339" s="93" customFormat="1" ht="15.75" customHeight="1" spans="3:246">
      <c r="C2339" s="97"/>
      <c r="D2339" s="98"/>
      <c r="F2339" s="99"/>
      <c r="G2339" s="98"/>
      <c r="IE2339" s="79"/>
      <c r="IF2339" s="79"/>
      <c r="IG2339" s="79"/>
      <c r="IH2339" s="79"/>
      <c r="II2339" s="79"/>
      <c r="IJ2339" s="79"/>
      <c r="IK2339" s="79"/>
      <c r="IL2339" s="79"/>
    </row>
    <row r="2340" s="93" customFormat="1" ht="15.75" customHeight="1" spans="3:246">
      <c r="C2340" s="97"/>
      <c r="D2340" s="98"/>
      <c r="F2340" s="99"/>
      <c r="G2340" s="98"/>
      <c r="IE2340" s="79"/>
      <c r="IF2340" s="79"/>
      <c r="IG2340" s="79"/>
      <c r="IH2340" s="79"/>
      <c r="II2340" s="79"/>
      <c r="IJ2340" s="79"/>
      <c r="IK2340" s="79"/>
      <c r="IL2340" s="79"/>
    </row>
    <row r="2341" s="93" customFormat="1" ht="15.75" customHeight="1" spans="3:246">
      <c r="C2341" s="97"/>
      <c r="D2341" s="98"/>
      <c r="F2341" s="99"/>
      <c r="G2341" s="98"/>
      <c r="IE2341" s="79"/>
      <c r="IF2341" s="79"/>
      <c r="IG2341" s="79"/>
      <c r="IH2341" s="79"/>
      <c r="II2341" s="79"/>
      <c r="IJ2341" s="79"/>
      <c r="IK2341" s="79"/>
      <c r="IL2341" s="79"/>
    </row>
    <row r="2342" s="93" customFormat="1" ht="15.75" customHeight="1" spans="3:246">
      <c r="C2342" s="97"/>
      <c r="D2342" s="98"/>
      <c r="F2342" s="99"/>
      <c r="G2342" s="98"/>
      <c r="IE2342" s="79"/>
      <c r="IF2342" s="79"/>
      <c r="IG2342" s="79"/>
      <c r="IH2342" s="79"/>
      <c r="II2342" s="79"/>
      <c r="IJ2342" s="79"/>
      <c r="IK2342" s="79"/>
      <c r="IL2342" s="79"/>
    </row>
    <row r="2343" s="93" customFormat="1" ht="15.75" customHeight="1" spans="3:246">
      <c r="C2343" s="97"/>
      <c r="D2343" s="98"/>
      <c r="F2343" s="99"/>
      <c r="G2343" s="98"/>
      <c r="IE2343" s="79"/>
      <c r="IF2343" s="79"/>
      <c r="IG2343" s="79"/>
      <c r="IH2343" s="79"/>
      <c r="II2343" s="79"/>
      <c r="IJ2343" s="79"/>
      <c r="IK2343" s="79"/>
      <c r="IL2343" s="79"/>
    </row>
    <row r="2344" s="93" customFormat="1" ht="15.75" customHeight="1" spans="3:246">
      <c r="C2344" s="97"/>
      <c r="D2344" s="98"/>
      <c r="F2344" s="99"/>
      <c r="G2344" s="98"/>
      <c r="IE2344" s="79"/>
      <c r="IF2344" s="79"/>
      <c r="IG2344" s="79"/>
      <c r="IH2344" s="79"/>
      <c r="II2344" s="79"/>
      <c r="IJ2344" s="79"/>
      <c r="IK2344" s="79"/>
      <c r="IL2344" s="79"/>
    </row>
    <row r="2345" s="93" customFormat="1" ht="15.75" customHeight="1" spans="3:246">
      <c r="C2345" s="97"/>
      <c r="D2345" s="98"/>
      <c r="F2345" s="99"/>
      <c r="G2345" s="98"/>
      <c r="IE2345" s="79"/>
      <c r="IF2345" s="79"/>
      <c r="IG2345" s="79"/>
      <c r="IH2345" s="79"/>
      <c r="II2345" s="79"/>
      <c r="IJ2345" s="79"/>
      <c r="IK2345" s="79"/>
      <c r="IL2345" s="79"/>
    </row>
    <row r="2346" s="93" customFormat="1" ht="15.75" customHeight="1" spans="3:246">
      <c r="C2346" s="97"/>
      <c r="D2346" s="98"/>
      <c r="F2346" s="99"/>
      <c r="G2346" s="98"/>
      <c r="IE2346" s="79"/>
      <c r="IF2346" s="79"/>
      <c r="IG2346" s="79"/>
      <c r="IH2346" s="79"/>
      <c r="II2346" s="79"/>
      <c r="IJ2346" s="79"/>
      <c r="IK2346" s="79"/>
      <c r="IL2346" s="79"/>
    </row>
    <row r="2347" s="93" customFormat="1" ht="15.75" customHeight="1" spans="3:246">
      <c r="C2347" s="97"/>
      <c r="D2347" s="98"/>
      <c r="F2347" s="99"/>
      <c r="G2347" s="98"/>
      <c r="IE2347" s="79"/>
      <c r="IF2347" s="79"/>
      <c r="IG2347" s="79"/>
      <c r="IH2347" s="79"/>
      <c r="II2347" s="79"/>
      <c r="IJ2347" s="79"/>
      <c r="IK2347" s="79"/>
      <c r="IL2347" s="79"/>
    </row>
    <row r="2348" s="93" customFormat="1" ht="15.75" customHeight="1" spans="3:246">
      <c r="C2348" s="97"/>
      <c r="D2348" s="98"/>
      <c r="F2348" s="99"/>
      <c r="G2348" s="98"/>
      <c r="IE2348" s="79"/>
      <c r="IF2348" s="79"/>
      <c r="IG2348" s="79"/>
      <c r="IH2348" s="79"/>
      <c r="II2348" s="79"/>
      <c r="IJ2348" s="79"/>
      <c r="IK2348" s="79"/>
      <c r="IL2348" s="79"/>
    </row>
    <row r="2349" s="93" customFormat="1" ht="15.75" customHeight="1" spans="3:246">
      <c r="C2349" s="97"/>
      <c r="D2349" s="98"/>
      <c r="F2349" s="99"/>
      <c r="G2349" s="98"/>
      <c r="IE2349" s="79"/>
      <c r="IF2349" s="79"/>
      <c r="IG2349" s="79"/>
      <c r="IH2349" s="79"/>
      <c r="II2349" s="79"/>
      <c r="IJ2349" s="79"/>
      <c r="IK2349" s="79"/>
      <c r="IL2349" s="79"/>
    </row>
    <row r="2350" s="93" customFormat="1" ht="15.75" customHeight="1" spans="3:246">
      <c r="C2350" s="97"/>
      <c r="D2350" s="98"/>
      <c r="F2350" s="99"/>
      <c r="G2350" s="98"/>
      <c r="IE2350" s="79"/>
      <c r="IF2350" s="79"/>
      <c r="IG2350" s="79"/>
      <c r="IH2350" s="79"/>
      <c r="II2350" s="79"/>
      <c r="IJ2350" s="79"/>
      <c r="IK2350" s="79"/>
      <c r="IL2350" s="79"/>
    </row>
    <row r="2351" s="93" customFormat="1" ht="15.75" customHeight="1" spans="3:246">
      <c r="C2351" s="97"/>
      <c r="D2351" s="98"/>
      <c r="F2351" s="99"/>
      <c r="G2351" s="98"/>
      <c r="IE2351" s="79"/>
      <c r="IF2351" s="79"/>
      <c r="IG2351" s="79"/>
      <c r="IH2351" s="79"/>
      <c r="II2351" s="79"/>
      <c r="IJ2351" s="79"/>
      <c r="IK2351" s="79"/>
      <c r="IL2351" s="79"/>
    </row>
    <row r="2352" s="93" customFormat="1" ht="15.75" customHeight="1" spans="3:246">
      <c r="C2352" s="97"/>
      <c r="D2352" s="98"/>
      <c r="F2352" s="99"/>
      <c r="G2352" s="98"/>
      <c r="IE2352" s="79"/>
      <c r="IF2352" s="79"/>
      <c r="IG2352" s="79"/>
      <c r="IH2352" s="79"/>
      <c r="II2352" s="79"/>
      <c r="IJ2352" s="79"/>
      <c r="IK2352" s="79"/>
      <c r="IL2352" s="79"/>
    </row>
    <row r="2353" s="93" customFormat="1" ht="15.75" customHeight="1" spans="3:246">
      <c r="C2353" s="97"/>
      <c r="D2353" s="98"/>
      <c r="F2353" s="99"/>
      <c r="G2353" s="98"/>
      <c r="IE2353" s="79"/>
      <c r="IF2353" s="79"/>
      <c r="IG2353" s="79"/>
      <c r="IH2353" s="79"/>
      <c r="II2353" s="79"/>
      <c r="IJ2353" s="79"/>
      <c r="IK2353" s="79"/>
      <c r="IL2353" s="79"/>
    </row>
    <row r="2354" s="93" customFormat="1" ht="15.75" customHeight="1" spans="3:246">
      <c r="C2354" s="97"/>
      <c r="D2354" s="98"/>
      <c r="F2354" s="99"/>
      <c r="G2354" s="98"/>
      <c r="IE2354" s="79"/>
      <c r="IF2354" s="79"/>
      <c r="IG2354" s="79"/>
      <c r="IH2354" s="79"/>
      <c r="II2354" s="79"/>
      <c r="IJ2354" s="79"/>
      <c r="IK2354" s="79"/>
      <c r="IL2354" s="79"/>
    </row>
    <row r="2355" s="93" customFormat="1" ht="15.75" customHeight="1" spans="3:246">
      <c r="C2355" s="97"/>
      <c r="D2355" s="98"/>
      <c r="F2355" s="99"/>
      <c r="G2355" s="98"/>
      <c r="IE2355" s="79"/>
      <c r="IF2355" s="79"/>
      <c r="IG2355" s="79"/>
      <c r="IH2355" s="79"/>
      <c r="II2355" s="79"/>
      <c r="IJ2355" s="79"/>
      <c r="IK2355" s="79"/>
      <c r="IL2355" s="79"/>
    </row>
    <row r="2356" s="93" customFormat="1" ht="15.75" customHeight="1" spans="3:246">
      <c r="C2356" s="97"/>
      <c r="D2356" s="98"/>
      <c r="F2356" s="99"/>
      <c r="G2356" s="98"/>
      <c r="IE2356" s="79"/>
      <c r="IF2356" s="79"/>
      <c r="IG2356" s="79"/>
      <c r="IH2356" s="79"/>
      <c r="II2356" s="79"/>
      <c r="IJ2356" s="79"/>
      <c r="IK2356" s="79"/>
      <c r="IL2356" s="79"/>
    </row>
    <row r="2357" s="93" customFormat="1" ht="15.75" customHeight="1" spans="3:246">
      <c r="C2357" s="97"/>
      <c r="D2357" s="98"/>
      <c r="F2357" s="99"/>
      <c r="G2357" s="98"/>
      <c r="IE2357" s="79"/>
      <c r="IF2357" s="79"/>
      <c r="IG2357" s="79"/>
      <c r="IH2357" s="79"/>
      <c r="II2357" s="79"/>
      <c r="IJ2357" s="79"/>
      <c r="IK2357" s="79"/>
      <c r="IL2357" s="79"/>
    </row>
    <row r="2358" s="93" customFormat="1" ht="15.75" customHeight="1" spans="3:246">
      <c r="C2358" s="97"/>
      <c r="D2358" s="98"/>
      <c r="F2358" s="99"/>
      <c r="G2358" s="98"/>
      <c r="IE2358" s="79"/>
      <c r="IF2358" s="79"/>
      <c r="IG2358" s="79"/>
      <c r="IH2358" s="79"/>
      <c r="II2358" s="79"/>
      <c r="IJ2358" s="79"/>
      <c r="IK2358" s="79"/>
      <c r="IL2358" s="79"/>
    </row>
    <row r="2359" s="93" customFormat="1" ht="15.75" customHeight="1" spans="3:246">
      <c r="C2359" s="97"/>
      <c r="D2359" s="98"/>
      <c r="F2359" s="99"/>
      <c r="G2359" s="98"/>
      <c r="IE2359" s="79"/>
      <c r="IF2359" s="79"/>
      <c r="IG2359" s="79"/>
      <c r="IH2359" s="79"/>
      <c r="II2359" s="79"/>
      <c r="IJ2359" s="79"/>
      <c r="IK2359" s="79"/>
      <c r="IL2359" s="79"/>
    </row>
    <row r="2360" s="93" customFormat="1" ht="15.75" customHeight="1" spans="3:246">
      <c r="C2360" s="97"/>
      <c r="D2360" s="98"/>
      <c r="F2360" s="99"/>
      <c r="G2360" s="98"/>
      <c r="IE2360" s="79"/>
      <c r="IF2360" s="79"/>
      <c r="IG2360" s="79"/>
      <c r="IH2360" s="79"/>
      <c r="II2360" s="79"/>
      <c r="IJ2360" s="79"/>
      <c r="IK2360" s="79"/>
      <c r="IL2360" s="79"/>
    </row>
    <row r="2361" s="93" customFormat="1" ht="15.75" customHeight="1" spans="3:246">
      <c r="C2361" s="97"/>
      <c r="D2361" s="98"/>
      <c r="F2361" s="99"/>
      <c r="G2361" s="98"/>
      <c r="IE2361" s="79"/>
      <c r="IF2361" s="79"/>
      <c r="IG2361" s="79"/>
      <c r="IH2361" s="79"/>
      <c r="II2361" s="79"/>
      <c r="IJ2361" s="79"/>
      <c r="IK2361" s="79"/>
      <c r="IL2361" s="79"/>
    </row>
    <row r="2362" s="93" customFormat="1" ht="15.75" customHeight="1" spans="3:246">
      <c r="C2362" s="97"/>
      <c r="D2362" s="98"/>
      <c r="F2362" s="99"/>
      <c r="G2362" s="98"/>
      <c r="IE2362" s="79"/>
      <c r="IF2362" s="79"/>
      <c r="IG2362" s="79"/>
      <c r="IH2362" s="79"/>
      <c r="II2362" s="79"/>
      <c r="IJ2362" s="79"/>
      <c r="IK2362" s="79"/>
      <c r="IL2362" s="79"/>
    </row>
    <row r="2363" s="93" customFormat="1" ht="15.75" customHeight="1" spans="3:246">
      <c r="C2363" s="97"/>
      <c r="D2363" s="98"/>
      <c r="F2363" s="99"/>
      <c r="G2363" s="98"/>
      <c r="IE2363" s="79"/>
      <c r="IF2363" s="79"/>
      <c r="IG2363" s="79"/>
      <c r="IH2363" s="79"/>
      <c r="II2363" s="79"/>
      <c r="IJ2363" s="79"/>
      <c r="IK2363" s="79"/>
      <c r="IL2363" s="79"/>
    </row>
    <row r="2364" s="93" customFormat="1" ht="15.75" customHeight="1" spans="3:246">
      <c r="C2364" s="97"/>
      <c r="D2364" s="98"/>
      <c r="F2364" s="99"/>
      <c r="G2364" s="98"/>
      <c r="IE2364" s="79"/>
      <c r="IF2364" s="79"/>
      <c r="IG2364" s="79"/>
      <c r="IH2364" s="79"/>
      <c r="II2364" s="79"/>
      <c r="IJ2364" s="79"/>
      <c r="IK2364" s="79"/>
      <c r="IL2364" s="79"/>
    </row>
    <row r="2365" s="93" customFormat="1" ht="15.75" customHeight="1" spans="3:246">
      <c r="C2365" s="97"/>
      <c r="D2365" s="98"/>
      <c r="F2365" s="99"/>
      <c r="G2365" s="98"/>
      <c r="IE2365" s="79"/>
      <c r="IF2365" s="79"/>
      <c r="IG2365" s="79"/>
      <c r="IH2365" s="79"/>
      <c r="II2365" s="79"/>
      <c r="IJ2365" s="79"/>
      <c r="IK2365" s="79"/>
      <c r="IL2365" s="79"/>
    </row>
    <row r="2366" s="93" customFormat="1" ht="15.75" customHeight="1" spans="3:246">
      <c r="C2366" s="97"/>
      <c r="D2366" s="98"/>
      <c r="F2366" s="99"/>
      <c r="G2366" s="98"/>
      <c r="IE2366" s="79"/>
      <c r="IF2366" s="79"/>
      <c r="IG2366" s="79"/>
      <c r="IH2366" s="79"/>
      <c r="II2366" s="79"/>
      <c r="IJ2366" s="79"/>
      <c r="IK2366" s="79"/>
      <c r="IL2366" s="79"/>
    </row>
    <row r="2367" s="93" customFormat="1" ht="15.75" customHeight="1" spans="3:246">
      <c r="C2367" s="97"/>
      <c r="D2367" s="98"/>
      <c r="F2367" s="99"/>
      <c r="G2367" s="98"/>
      <c r="IE2367" s="79"/>
      <c r="IF2367" s="79"/>
      <c r="IG2367" s="79"/>
      <c r="IH2367" s="79"/>
      <c r="II2367" s="79"/>
      <c r="IJ2367" s="79"/>
      <c r="IK2367" s="79"/>
      <c r="IL2367" s="79"/>
    </row>
    <row r="2368" s="93" customFormat="1" ht="15.75" customHeight="1" spans="3:246">
      <c r="C2368" s="97"/>
      <c r="D2368" s="98"/>
      <c r="F2368" s="99"/>
      <c r="G2368" s="98"/>
      <c r="IE2368" s="79"/>
      <c r="IF2368" s="79"/>
      <c r="IG2368" s="79"/>
      <c r="IH2368" s="79"/>
      <c r="II2368" s="79"/>
      <c r="IJ2368" s="79"/>
      <c r="IK2368" s="79"/>
      <c r="IL2368" s="79"/>
    </row>
    <row r="2369" s="93" customFormat="1" ht="15.75" customHeight="1" spans="3:246">
      <c r="C2369" s="97"/>
      <c r="D2369" s="98"/>
      <c r="F2369" s="99"/>
      <c r="G2369" s="98"/>
      <c r="IE2369" s="79"/>
      <c r="IF2369" s="79"/>
      <c r="IG2369" s="79"/>
      <c r="IH2369" s="79"/>
      <c r="II2369" s="79"/>
      <c r="IJ2369" s="79"/>
      <c r="IK2369" s="79"/>
      <c r="IL2369" s="79"/>
    </row>
    <row r="2370" s="93" customFormat="1" ht="15.75" customHeight="1" spans="3:246">
      <c r="C2370" s="97"/>
      <c r="D2370" s="98"/>
      <c r="F2370" s="99"/>
      <c r="G2370" s="98"/>
      <c r="IE2370" s="79"/>
      <c r="IF2370" s="79"/>
      <c r="IG2370" s="79"/>
      <c r="IH2370" s="79"/>
      <c r="II2370" s="79"/>
      <c r="IJ2370" s="79"/>
      <c r="IK2370" s="79"/>
      <c r="IL2370" s="79"/>
    </row>
    <row r="2371" s="93" customFormat="1" ht="15.75" customHeight="1" spans="3:246">
      <c r="C2371" s="97"/>
      <c r="D2371" s="98"/>
      <c r="F2371" s="99"/>
      <c r="G2371" s="98"/>
      <c r="IE2371" s="79"/>
      <c r="IF2371" s="79"/>
      <c r="IG2371" s="79"/>
      <c r="IH2371" s="79"/>
      <c r="II2371" s="79"/>
      <c r="IJ2371" s="79"/>
      <c r="IK2371" s="79"/>
      <c r="IL2371" s="79"/>
    </row>
    <row r="2372" s="93" customFormat="1" ht="15.75" customHeight="1" spans="3:246">
      <c r="C2372" s="97"/>
      <c r="D2372" s="98"/>
      <c r="F2372" s="99"/>
      <c r="G2372" s="98"/>
      <c r="IE2372" s="79"/>
      <c r="IF2372" s="79"/>
      <c r="IG2372" s="79"/>
      <c r="IH2372" s="79"/>
      <c r="II2372" s="79"/>
      <c r="IJ2372" s="79"/>
      <c r="IK2372" s="79"/>
      <c r="IL2372" s="79"/>
    </row>
    <row r="2373" s="93" customFormat="1" ht="15.75" customHeight="1" spans="3:246">
      <c r="C2373" s="97"/>
      <c r="D2373" s="98"/>
      <c r="F2373" s="99"/>
      <c r="G2373" s="98"/>
      <c r="IE2373" s="79"/>
      <c r="IF2373" s="79"/>
      <c r="IG2373" s="79"/>
      <c r="IH2373" s="79"/>
      <c r="II2373" s="79"/>
      <c r="IJ2373" s="79"/>
      <c r="IK2373" s="79"/>
      <c r="IL2373" s="79"/>
    </row>
    <row r="2374" s="93" customFormat="1" ht="15.75" customHeight="1" spans="3:246">
      <c r="C2374" s="97"/>
      <c r="D2374" s="98"/>
      <c r="F2374" s="99"/>
      <c r="G2374" s="98"/>
      <c r="IE2374" s="79"/>
      <c r="IF2374" s="79"/>
      <c r="IG2374" s="79"/>
      <c r="IH2374" s="79"/>
      <c r="II2374" s="79"/>
      <c r="IJ2374" s="79"/>
      <c r="IK2374" s="79"/>
      <c r="IL2374" s="79"/>
    </row>
    <row r="2375" s="93" customFormat="1" ht="15.75" customHeight="1" spans="3:246">
      <c r="C2375" s="97"/>
      <c r="D2375" s="98"/>
      <c r="F2375" s="99"/>
      <c r="G2375" s="98"/>
      <c r="IE2375" s="79"/>
      <c r="IF2375" s="79"/>
      <c r="IG2375" s="79"/>
      <c r="IH2375" s="79"/>
      <c r="II2375" s="79"/>
      <c r="IJ2375" s="79"/>
      <c r="IK2375" s="79"/>
      <c r="IL2375" s="79"/>
    </row>
    <row r="2376" s="93" customFormat="1" ht="15.75" customHeight="1" spans="3:246">
      <c r="C2376" s="97"/>
      <c r="D2376" s="98"/>
      <c r="F2376" s="99"/>
      <c r="G2376" s="98"/>
      <c r="IE2376" s="79"/>
      <c r="IF2376" s="79"/>
      <c r="IG2376" s="79"/>
      <c r="IH2376" s="79"/>
      <c r="II2376" s="79"/>
      <c r="IJ2376" s="79"/>
      <c r="IK2376" s="79"/>
      <c r="IL2376" s="79"/>
    </row>
    <row r="2377" s="93" customFormat="1" ht="15.75" customHeight="1" spans="3:246">
      <c r="C2377" s="97"/>
      <c r="D2377" s="98"/>
      <c r="F2377" s="99"/>
      <c r="G2377" s="98"/>
      <c r="IE2377" s="79"/>
      <c r="IF2377" s="79"/>
      <c r="IG2377" s="79"/>
      <c r="IH2377" s="79"/>
      <c r="II2377" s="79"/>
      <c r="IJ2377" s="79"/>
      <c r="IK2377" s="79"/>
      <c r="IL2377" s="79"/>
    </row>
    <row r="2378" s="93" customFormat="1" ht="15.75" customHeight="1" spans="3:246">
      <c r="C2378" s="97"/>
      <c r="D2378" s="98"/>
      <c r="F2378" s="99"/>
      <c r="G2378" s="98"/>
      <c r="IE2378" s="79"/>
      <c r="IF2378" s="79"/>
      <c r="IG2378" s="79"/>
      <c r="IH2378" s="79"/>
      <c r="II2378" s="79"/>
      <c r="IJ2378" s="79"/>
      <c r="IK2378" s="79"/>
      <c r="IL2378" s="79"/>
    </row>
    <row r="2379" s="93" customFormat="1" ht="15.75" customHeight="1" spans="3:246">
      <c r="C2379" s="97"/>
      <c r="D2379" s="98"/>
      <c r="F2379" s="99"/>
      <c r="G2379" s="98"/>
      <c r="IE2379" s="79"/>
      <c r="IF2379" s="79"/>
      <c r="IG2379" s="79"/>
      <c r="IH2379" s="79"/>
      <c r="II2379" s="79"/>
      <c r="IJ2379" s="79"/>
      <c r="IK2379" s="79"/>
      <c r="IL2379" s="79"/>
    </row>
    <row r="2380" s="93" customFormat="1" ht="15.75" customHeight="1" spans="3:246">
      <c r="C2380" s="97"/>
      <c r="D2380" s="98"/>
      <c r="F2380" s="99"/>
      <c r="G2380" s="98"/>
      <c r="IE2380" s="79"/>
      <c r="IF2380" s="79"/>
      <c r="IG2380" s="79"/>
      <c r="IH2380" s="79"/>
      <c r="II2380" s="79"/>
      <c r="IJ2380" s="79"/>
      <c r="IK2380" s="79"/>
      <c r="IL2380" s="79"/>
    </row>
    <row r="2381" s="93" customFormat="1" ht="15.75" customHeight="1" spans="3:246">
      <c r="C2381" s="97"/>
      <c r="D2381" s="98"/>
      <c r="F2381" s="99"/>
      <c r="G2381" s="98"/>
      <c r="IE2381" s="79"/>
      <c r="IF2381" s="79"/>
      <c r="IG2381" s="79"/>
      <c r="IH2381" s="79"/>
      <c r="II2381" s="79"/>
      <c r="IJ2381" s="79"/>
      <c r="IK2381" s="79"/>
      <c r="IL2381" s="79"/>
    </row>
    <row r="2382" s="93" customFormat="1" ht="15.75" customHeight="1" spans="3:246">
      <c r="C2382" s="97"/>
      <c r="D2382" s="98"/>
      <c r="F2382" s="99"/>
      <c r="G2382" s="98"/>
      <c r="IE2382" s="79"/>
      <c r="IF2382" s="79"/>
      <c r="IG2382" s="79"/>
      <c r="IH2382" s="79"/>
      <c r="II2382" s="79"/>
      <c r="IJ2382" s="79"/>
      <c r="IK2382" s="79"/>
      <c r="IL2382" s="79"/>
    </row>
    <row r="2383" s="93" customFormat="1" ht="15.75" customHeight="1" spans="3:246">
      <c r="C2383" s="97"/>
      <c r="D2383" s="98"/>
      <c r="F2383" s="99"/>
      <c r="G2383" s="98"/>
      <c r="IE2383" s="79"/>
      <c r="IF2383" s="79"/>
      <c r="IG2383" s="79"/>
      <c r="IH2383" s="79"/>
      <c r="II2383" s="79"/>
      <c r="IJ2383" s="79"/>
      <c r="IK2383" s="79"/>
      <c r="IL2383" s="79"/>
    </row>
    <row r="2384" s="93" customFormat="1" ht="15.75" customHeight="1" spans="3:246">
      <c r="C2384" s="97"/>
      <c r="D2384" s="98"/>
      <c r="F2384" s="99"/>
      <c r="G2384" s="98"/>
      <c r="IE2384" s="79"/>
      <c r="IF2384" s="79"/>
      <c r="IG2384" s="79"/>
      <c r="IH2384" s="79"/>
      <c r="II2384" s="79"/>
      <c r="IJ2384" s="79"/>
      <c r="IK2384" s="79"/>
      <c r="IL2384" s="79"/>
    </row>
    <row r="2385" s="93" customFormat="1" ht="15.75" customHeight="1" spans="3:246">
      <c r="C2385" s="97"/>
      <c r="D2385" s="98"/>
      <c r="F2385" s="99"/>
      <c r="G2385" s="98"/>
      <c r="IE2385" s="79"/>
      <c r="IF2385" s="79"/>
      <c r="IG2385" s="79"/>
      <c r="IH2385" s="79"/>
      <c r="II2385" s="79"/>
      <c r="IJ2385" s="79"/>
      <c r="IK2385" s="79"/>
      <c r="IL2385" s="79"/>
    </row>
    <row r="2386" s="93" customFormat="1" ht="15.75" customHeight="1" spans="3:246">
      <c r="C2386" s="97"/>
      <c r="D2386" s="98"/>
      <c r="F2386" s="99"/>
      <c r="G2386" s="98"/>
      <c r="IE2386" s="79"/>
      <c r="IF2386" s="79"/>
      <c r="IG2386" s="79"/>
      <c r="IH2386" s="79"/>
      <c r="II2386" s="79"/>
      <c r="IJ2386" s="79"/>
      <c r="IK2386" s="79"/>
      <c r="IL2386" s="79"/>
    </row>
    <row r="2387" s="93" customFormat="1" ht="15.75" customHeight="1" spans="3:246">
      <c r="C2387" s="97"/>
      <c r="D2387" s="98"/>
      <c r="F2387" s="99"/>
      <c r="G2387" s="98"/>
      <c r="IE2387" s="79"/>
      <c r="IF2387" s="79"/>
      <c r="IG2387" s="79"/>
      <c r="IH2387" s="79"/>
      <c r="II2387" s="79"/>
      <c r="IJ2387" s="79"/>
      <c r="IK2387" s="79"/>
      <c r="IL2387" s="79"/>
    </row>
    <row r="2388" s="93" customFormat="1" ht="15.75" customHeight="1" spans="3:246">
      <c r="C2388" s="97"/>
      <c r="D2388" s="98"/>
      <c r="F2388" s="99"/>
      <c r="G2388" s="98"/>
      <c r="IE2388" s="79"/>
      <c r="IF2388" s="79"/>
      <c r="IG2388" s="79"/>
      <c r="IH2388" s="79"/>
      <c r="II2388" s="79"/>
      <c r="IJ2388" s="79"/>
      <c r="IK2388" s="79"/>
      <c r="IL2388" s="79"/>
    </row>
    <row r="2389" s="93" customFormat="1" ht="15.75" customHeight="1" spans="3:246">
      <c r="C2389" s="97"/>
      <c r="D2389" s="98"/>
      <c r="F2389" s="99"/>
      <c r="G2389" s="98"/>
      <c r="IE2389" s="79"/>
      <c r="IF2389" s="79"/>
      <c r="IG2389" s="79"/>
      <c r="IH2389" s="79"/>
      <c r="II2389" s="79"/>
      <c r="IJ2389" s="79"/>
      <c r="IK2389" s="79"/>
      <c r="IL2389" s="79"/>
    </row>
    <row r="2390" s="93" customFormat="1" ht="15.75" customHeight="1" spans="3:246">
      <c r="C2390" s="97"/>
      <c r="D2390" s="98"/>
      <c r="F2390" s="99"/>
      <c r="G2390" s="98"/>
      <c r="IE2390" s="79"/>
      <c r="IF2390" s="79"/>
      <c r="IG2390" s="79"/>
      <c r="IH2390" s="79"/>
      <c r="II2390" s="79"/>
      <c r="IJ2390" s="79"/>
      <c r="IK2390" s="79"/>
      <c r="IL2390" s="79"/>
    </row>
    <row r="2391" s="93" customFormat="1" ht="15.75" customHeight="1" spans="3:246">
      <c r="C2391" s="97"/>
      <c r="D2391" s="98"/>
      <c r="F2391" s="99"/>
      <c r="G2391" s="98"/>
      <c r="IE2391" s="79"/>
      <c r="IF2391" s="79"/>
      <c r="IG2391" s="79"/>
      <c r="IH2391" s="79"/>
      <c r="II2391" s="79"/>
      <c r="IJ2391" s="79"/>
      <c r="IK2391" s="79"/>
      <c r="IL2391" s="79"/>
    </row>
    <row r="2392" s="93" customFormat="1" ht="15.75" customHeight="1" spans="3:246">
      <c r="C2392" s="97"/>
      <c r="D2392" s="98"/>
      <c r="F2392" s="99"/>
      <c r="G2392" s="98"/>
      <c r="IE2392" s="79"/>
      <c r="IF2392" s="79"/>
      <c r="IG2392" s="79"/>
      <c r="IH2392" s="79"/>
      <c r="II2392" s="79"/>
      <c r="IJ2392" s="79"/>
      <c r="IK2392" s="79"/>
      <c r="IL2392" s="79"/>
    </row>
    <row r="2393" s="93" customFormat="1" ht="15.75" customHeight="1" spans="3:246">
      <c r="C2393" s="97"/>
      <c r="D2393" s="98"/>
      <c r="F2393" s="99"/>
      <c r="G2393" s="98"/>
      <c r="IE2393" s="79"/>
      <c r="IF2393" s="79"/>
      <c r="IG2393" s="79"/>
      <c r="IH2393" s="79"/>
      <c r="II2393" s="79"/>
      <c r="IJ2393" s="79"/>
      <c r="IK2393" s="79"/>
      <c r="IL2393" s="79"/>
    </row>
    <row r="2394" s="93" customFormat="1" ht="15.75" customHeight="1" spans="3:246">
      <c r="C2394" s="97"/>
      <c r="D2394" s="98"/>
      <c r="F2394" s="99"/>
      <c r="G2394" s="98"/>
      <c r="IE2394" s="79"/>
      <c r="IF2394" s="79"/>
      <c r="IG2394" s="79"/>
      <c r="IH2394" s="79"/>
      <c r="II2394" s="79"/>
      <c r="IJ2394" s="79"/>
      <c r="IK2394" s="79"/>
      <c r="IL2394" s="79"/>
    </row>
    <row r="2395" s="93" customFormat="1" ht="15.75" customHeight="1" spans="3:246">
      <c r="C2395" s="97"/>
      <c r="D2395" s="98"/>
      <c r="F2395" s="99"/>
      <c r="G2395" s="98"/>
      <c r="IE2395" s="79"/>
      <c r="IF2395" s="79"/>
      <c r="IG2395" s="79"/>
      <c r="IH2395" s="79"/>
      <c r="II2395" s="79"/>
      <c r="IJ2395" s="79"/>
      <c r="IK2395" s="79"/>
      <c r="IL2395" s="79"/>
    </row>
    <row r="2396" s="93" customFormat="1" ht="15.75" customHeight="1" spans="3:246">
      <c r="C2396" s="97"/>
      <c r="D2396" s="98"/>
      <c r="F2396" s="99"/>
      <c r="G2396" s="98"/>
      <c r="IE2396" s="79"/>
      <c r="IF2396" s="79"/>
      <c r="IG2396" s="79"/>
      <c r="IH2396" s="79"/>
      <c r="II2396" s="79"/>
      <c r="IJ2396" s="79"/>
      <c r="IK2396" s="79"/>
      <c r="IL2396" s="79"/>
    </row>
    <row r="2397" s="93" customFormat="1" ht="15.75" customHeight="1" spans="3:246">
      <c r="C2397" s="97"/>
      <c r="D2397" s="98"/>
      <c r="F2397" s="99"/>
      <c r="G2397" s="98"/>
      <c r="IE2397" s="79"/>
      <c r="IF2397" s="79"/>
      <c r="IG2397" s="79"/>
      <c r="IH2397" s="79"/>
      <c r="II2397" s="79"/>
      <c r="IJ2397" s="79"/>
      <c r="IK2397" s="79"/>
      <c r="IL2397" s="79"/>
    </row>
    <row r="2398" s="93" customFormat="1" ht="15.75" customHeight="1" spans="3:246">
      <c r="C2398" s="97"/>
      <c r="D2398" s="98"/>
      <c r="F2398" s="99"/>
      <c r="G2398" s="98"/>
      <c r="IE2398" s="79"/>
      <c r="IF2398" s="79"/>
      <c r="IG2398" s="79"/>
      <c r="IH2398" s="79"/>
      <c r="II2398" s="79"/>
      <c r="IJ2398" s="79"/>
      <c r="IK2398" s="79"/>
      <c r="IL2398" s="79"/>
    </row>
    <row r="2399" s="93" customFormat="1" ht="15.75" customHeight="1" spans="3:246">
      <c r="C2399" s="97"/>
      <c r="D2399" s="98"/>
      <c r="F2399" s="99"/>
      <c r="G2399" s="98"/>
      <c r="IE2399" s="79"/>
      <c r="IF2399" s="79"/>
      <c r="IG2399" s="79"/>
      <c r="IH2399" s="79"/>
      <c r="II2399" s="79"/>
      <c r="IJ2399" s="79"/>
      <c r="IK2399" s="79"/>
      <c r="IL2399" s="79"/>
    </row>
    <row r="2400" s="93" customFormat="1" ht="15.75" customHeight="1" spans="3:246">
      <c r="C2400" s="97"/>
      <c r="D2400" s="98"/>
      <c r="F2400" s="99"/>
      <c r="G2400" s="98"/>
      <c r="IE2400" s="79"/>
      <c r="IF2400" s="79"/>
      <c r="IG2400" s="79"/>
      <c r="IH2400" s="79"/>
      <c r="II2400" s="79"/>
      <c r="IJ2400" s="79"/>
      <c r="IK2400" s="79"/>
      <c r="IL2400" s="79"/>
    </row>
    <row r="2401" s="93" customFormat="1" ht="15.75" customHeight="1" spans="3:246">
      <c r="C2401" s="97"/>
      <c r="D2401" s="98"/>
      <c r="F2401" s="99"/>
      <c r="G2401" s="98"/>
      <c r="IE2401" s="79"/>
      <c r="IF2401" s="79"/>
      <c r="IG2401" s="79"/>
      <c r="IH2401" s="79"/>
      <c r="II2401" s="79"/>
      <c r="IJ2401" s="79"/>
      <c r="IK2401" s="79"/>
      <c r="IL2401" s="79"/>
    </row>
    <row r="2402" s="93" customFormat="1" ht="15.75" customHeight="1" spans="3:246">
      <c r="C2402" s="97"/>
      <c r="D2402" s="98"/>
      <c r="F2402" s="99"/>
      <c r="G2402" s="98"/>
      <c r="IE2402" s="79"/>
      <c r="IF2402" s="79"/>
      <c r="IG2402" s="79"/>
      <c r="IH2402" s="79"/>
      <c r="II2402" s="79"/>
      <c r="IJ2402" s="79"/>
      <c r="IK2402" s="79"/>
      <c r="IL2402" s="79"/>
    </row>
    <row r="2403" s="93" customFormat="1" ht="15.75" customHeight="1" spans="3:246">
      <c r="C2403" s="97"/>
      <c r="D2403" s="98"/>
      <c r="F2403" s="99"/>
      <c r="G2403" s="98"/>
      <c r="IE2403" s="79"/>
      <c r="IF2403" s="79"/>
      <c r="IG2403" s="79"/>
      <c r="IH2403" s="79"/>
      <c r="II2403" s="79"/>
      <c r="IJ2403" s="79"/>
      <c r="IK2403" s="79"/>
      <c r="IL2403" s="79"/>
    </row>
    <row r="2404" s="93" customFormat="1" ht="15.75" customHeight="1" spans="3:246">
      <c r="C2404" s="97"/>
      <c r="D2404" s="98"/>
      <c r="F2404" s="99"/>
      <c r="G2404" s="98"/>
      <c r="IE2404" s="79"/>
      <c r="IF2404" s="79"/>
      <c r="IG2404" s="79"/>
      <c r="IH2404" s="79"/>
      <c r="II2404" s="79"/>
      <c r="IJ2404" s="79"/>
      <c r="IK2404" s="79"/>
      <c r="IL2404" s="79"/>
    </row>
    <row r="2405" s="93" customFormat="1" ht="15.75" customHeight="1" spans="3:246">
      <c r="C2405" s="97"/>
      <c r="D2405" s="98"/>
      <c r="F2405" s="99"/>
      <c r="G2405" s="98"/>
      <c r="IE2405" s="79"/>
      <c r="IF2405" s="79"/>
      <c r="IG2405" s="79"/>
      <c r="IH2405" s="79"/>
      <c r="II2405" s="79"/>
      <c r="IJ2405" s="79"/>
      <c r="IK2405" s="79"/>
      <c r="IL2405" s="79"/>
    </row>
    <row r="2406" s="93" customFormat="1" ht="15.75" customHeight="1" spans="3:246">
      <c r="C2406" s="97"/>
      <c r="D2406" s="98"/>
      <c r="F2406" s="99"/>
      <c r="G2406" s="98"/>
      <c r="IE2406" s="79"/>
      <c r="IF2406" s="79"/>
      <c r="IG2406" s="79"/>
      <c r="IH2406" s="79"/>
      <c r="II2406" s="79"/>
      <c r="IJ2406" s="79"/>
      <c r="IK2406" s="79"/>
      <c r="IL2406" s="79"/>
    </row>
    <row r="2407" s="93" customFormat="1" ht="15.75" customHeight="1" spans="3:246">
      <c r="C2407" s="97"/>
      <c r="D2407" s="98"/>
      <c r="F2407" s="99"/>
      <c r="G2407" s="98"/>
      <c r="IE2407" s="79"/>
      <c r="IF2407" s="79"/>
      <c r="IG2407" s="79"/>
      <c r="IH2407" s="79"/>
      <c r="II2407" s="79"/>
      <c r="IJ2407" s="79"/>
      <c r="IK2407" s="79"/>
      <c r="IL2407" s="79"/>
    </row>
    <row r="2408" s="93" customFormat="1" ht="15.75" customHeight="1" spans="3:246">
      <c r="C2408" s="97"/>
      <c r="D2408" s="98"/>
      <c r="F2408" s="99"/>
      <c r="G2408" s="98"/>
      <c r="IE2408" s="79"/>
      <c r="IF2408" s="79"/>
      <c r="IG2408" s="79"/>
      <c r="IH2408" s="79"/>
      <c r="II2408" s="79"/>
      <c r="IJ2408" s="79"/>
      <c r="IK2408" s="79"/>
      <c r="IL2408" s="79"/>
    </row>
    <row r="2409" s="93" customFormat="1" ht="15.75" customHeight="1" spans="3:246">
      <c r="C2409" s="97"/>
      <c r="D2409" s="98"/>
      <c r="F2409" s="99"/>
      <c r="G2409" s="98"/>
      <c r="IE2409" s="79"/>
      <c r="IF2409" s="79"/>
      <c r="IG2409" s="79"/>
      <c r="IH2409" s="79"/>
      <c r="II2409" s="79"/>
      <c r="IJ2409" s="79"/>
      <c r="IK2409" s="79"/>
      <c r="IL2409" s="79"/>
    </row>
    <row r="2410" s="93" customFormat="1" ht="15.75" customHeight="1" spans="3:246">
      <c r="C2410" s="97"/>
      <c r="D2410" s="98"/>
      <c r="F2410" s="99"/>
      <c r="G2410" s="98"/>
      <c r="IE2410" s="79"/>
      <c r="IF2410" s="79"/>
      <c r="IG2410" s="79"/>
      <c r="IH2410" s="79"/>
      <c r="II2410" s="79"/>
      <c r="IJ2410" s="79"/>
      <c r="IK2410" s="79"/>
      <c r="IL2410" s="79"/>
    </row>
    <row r="2411" s="93" customFormat="1" ht="15.75" customHeight="1" spans="3:246">
      <c r="C2411" s="97"/>
      <c r="D2411" s="98"/>
      <c r="F2411" s="99"/>
      <c r="G2411" s="98"/>
      <c r="IE2411" s="79"/>
      <c r="IF2411" s="79"/>
      <c r="IG2411" s="79"/>
      <c r="IH2411" s="79"/>
      <c r="II2411" s="79"/>
      <c r="IJ2411" s="79"/>
      <c r="IK2411" s="79"/>
      <c r="IL2411" s="79"/>
    </row>
    <row r="2412" s="93" customFormat="1" ht="15.75" customHeight="1" spans="3:246">
      <c r="C2412" s="97"/>
      <c r="D2412" s="98"/>
      <c r="F2412" s="99"/>
      <c r="G2412" s="98"/>
      <c r="IE2412" s="79"/>
      <c r="IF2412" s="79"/>
      <c r="IG2412" s="79"/>
      <c r="IH2412" s="79"/>
      <c r="II2412" s="79"/>
      <c r="IJ2412" s="79"/>
      <c r="IK2412" s="79"/>
      <c r="IL2412" s="79"/>
    </row>
    <row r="2413" s="93" customFormat="1" ht="15.75" customHeight="1" spans="3:246">
      <c r="C2413" s="97"/>
      <c r="D2413" s="98"/>
      <c r="F2413" s="99"/>
      <c r="G2413" s="98"/>
      <c r="IE2413" s="79"/>
      <c r="IF2413" s="79"/>
      <c r="IG2413" s="79"/>
      <c r="IH2413" s="79"/>
      <c r="II2413" s="79"/>
      <c r="IJ2413" s="79"/>
      <c r="IK2413" s="79"/>
      <c r="IL2413" s="79"/>
    </row>
    <row r="2414" s="93" customFormat="1" ht="15.75" customHeight="1" spans="3:246">
      <c r="C2414" s="97"/>
      <c r="D2414" s="98"/>
      <c r="F2414" s="99"/>
      <c r="G2414" s="98"/>
      <c r="IE2414" s="79"/>
      <c r="IF2414" s="79"/>
      <c r="IG2414" s="79"/>
      <c r="IH2414" s="79"/>
      <c r="II2414" s="79"/>
      <c r="IJ2414" s="79"/>
      <c r="IK2414" s="79"/>
      <c r="IL2414" s="79"/>
    </row>
    <row r="2415" s="93" customFormat="1" ht="15.75" customHeight="1" spans="3:246">
      <c r="C2415" s="97"/>
      <c r="D2415" s="98"/>
      <c r="F2415" s="99"/>
      <c r="G2415" s="98"/>
      <c r="IE2415" s="79"/>
      <c r="IF2415" s="79"/>
      <c r="IG2415" s="79"/>
      <c r="IH2415" s="79"/>
      <c r="II2415" s="79"/>
      <c r="IJ2415" s="79"/>
      <c r="IK2415" s="79"/>
      <c r="IL2415" s="79"/>
    </row>
    <row r="2416" s="93" customFormat="1" ht="15.75" customHeight="1" spans="3:246">
      <c r="C2416" s="97"/>
      <c r="D2416" s="98"/>
      <c r="F2416" s="99"/>
      <c r="G2416" s="98"/>
      <c r="IE2416" s="79"/>
      <c r="IF2416" s="79"/>
      <c r="IG2416" s="79"/>
      <c r="IH2416" s="79"/>
      <c r="II2416" s="79"/>
      <c r="IJ2416" s="79"/>
      <c r="IK2416" s="79"/>
      <c r="IL2416" s="79"/>
    </row>
    <row r="2417" s="93" customFormat="1" ht="15.75" customHeight="1" spans="3:246">
      <c r="C2417" s="97"/>
      <c r="D2417" s="98"/>
      <c r="F2417" s="99"/>
      <c r="G2417" s="98"/>
      <c r="IE2417" s="79"/>
      <c r="IF2417" s="79"/>
      <c r="IG2417" s="79"/>
      <c r="IH2417" s="79"/>
      <c r="II2417" s="79"/>
      <c r="IJ2417" s="79"/>
      <c r="IK2417" s="79"/>
      <c r="IL2417" s="79"/>
    </row>
    <row r="2418" s="93" customFormat="1" ht="15.75" customHeight="1" spans="3:246">
      <c r="C2418" s="97"/>
      <c r="D2418" s="98"/>
      <c r="F2418" s="99"/>
      <c r="G2418" s="98"/>
      <c r="IE2418" s="79"/>
      <c r="IF2418" s="79"/>
      <c r="IG2418" s="79"/>
      <c r="IH2418" s="79"/>
      <c r="II2418" s="79"/>
      <c r="IJ2418" s="79"/>
      <c r="IK2418" s="79"/>
      <c r="IL2418" s="79"/>
    </row>
    <row r="2419" s="93" customFormat="1" ht="15.75" customHeight="1" spans="3:246">
      <c r="C2419" s="97"/>
      <c r="D2419" s="98"/>
      <c r="F2419" s="99"/>
      <c r="G2419" s="98"/>
      <c r="IE2419" s="79"/>
      <c r="IF2419" s="79"/>
      <c r="IG2419" s="79"/>
      <c r="IH2419" s="79"/>
      <c r="II2419" s="79"/>
      <c r="IJ2419" s="79"/>
      <c r="IK2419" s="79"/>
      <c r="IL2419" s="79"/>
    </row>
    <row r="2420" s="93" customFormat="1" ht="15.75" customHeight="1" spans="3:246">
      <c r="C2420" s="97"/>
      <c r="D2420" s="98"/>
      <c r="F2420" s="99"/>
      <c r="G2420" s="98"/>
      <c r="IE2420" s="79"/>
      <c r="IF2420" s="79"/>
      <c r="IG2420" s="79"/>
      <c r="IH2420" s="79"/>
      <c r="II2420" s="79"/>
      <c r="IJ2420" s="79"/>
      <c r="IK2420" s="79"/>
      <c r="IL2420" s="79"/>
    </row>
    <row r="2421" s="93" customFormat="1" ht="15.75" customHeight="1" spans="3:246">
      <c r="C2421" s="97"/>
      <c r="D2421" s="98"/>
      <c r="F2421" s="99"/>
      <c r="G2421" s="98"/>
      <c r="IE2421" s="79"/>
      <c r="IF2421" s="79"/>
      <c r="IG2421" s="79"/>
      <c r="IH2421" s="79"/>
      <c r="II2421" s="79"/>
      <c r="IJ2421" s="79"/>
      <c r="IK2421" s="79"/>
      <c r="IL2421" s="79"/>
    </row>
    <row r="2422" s="93" customFormat="1" ht="15.75" customHeight="1" spans="3:246">
      <c r="C2422" s="97"/>
      <c r="D2422" s="98"/>
      <c r="F2422" s="99"/>
      <c r="G2422" s="98"/>
      <c r="IE2422" s="79"/>
      <c r="IF2422" s="79"/>
      <c r="IG2422" s="79"/>
      <c r="IH2422" s="79"/>
      <c r="II2422" s="79"/>
      <c r="IJ2422" s="79"/>
      <c r="IK2422" s="79"/>
      <c r="IL2422" s="79"/>
    </row>
    <row r="2423" s="93" customFormat="1" ht="15.75" customHeight="1" spans="3:246">
      <c r="C2423" s="97"/>
      <c r="D2423" s="98"/>
      <c r="F2423" s="99"/>
      <c r="G2423" s="98"/>
      <c r="IE2423" s="79"/>
      <c r="IF2423" s="79"/>
      <c r="IG2423" s="79"/>
      <c r="IH2423" s="79"/>
      <c r="II2423" s="79"/>
      <c r="IJ2423" s="79"/>
      <c r="IK2423" s="79"/>
      <c r="IL2423" s="79"/>
    </row>
    <row r="2424" s="93" customFormat="1" ht="15.75" customHeight="1" spans="3:246">
      <c r="C2424" s="97"/>
      <c r="D2424" s="98"/>
      <c r="F2424" s="99"/>
      <c r="G2424" s="98"/>
      <c r="IE2424" s="79"/>
      <c r="IF2424" s="79"/>
      <c r="IG2424" s="79"/>
      <c r="IH2424" s="79"/>
      <c r="II2424" s="79"/>
      <c r="IJ2424" s="79"/>
      <c r="IK2424" s="79"/>
      <c r="IL2424" s="79"/>
    </row>
    <row r="2425" s="93" customFormat="1" ht="15.75" customHeight="1" spans="3:246">
      <c r="C2425" s="97"/>
      <c r="D2425" s="98"/>
      <c r="F2425" s="99"/>
      <c r="G2425" s="98"/>
      <c r="IE2425" s="79"/>
      <c r="IF2425" s="79"/>
      <c r="IG2425" s="79"/>
      <c r="IH2425" s="79"/>
      <c r="II2425" s="79"/>
      <c r="IJ2425" s="79"/>
      <c r="IK2425" s="79"/>
      <c r="IL2425" s="79"/>
    </row>
    <row r="2426" s="93" customFormat="1" ht="15.75" customHeight="1" spans="3:246">
      <c r="C2426" s="97"/>
      <c r="D2426" s="98"/>
      <c r="F2426" s="99"/>
      <c r="G2426" s="98"/>
      <c r="IE2426" s="79"/>
      <c r="IF2426" s="79"/>
      <c r="IG2426" s="79"/>
      <c r="IH2426" s="79"/>
      <c r="II2426" s="79"/>
      <c r="IJ2426" s="79"/>
      <c r="IK2426" s="79"/>
      <c r="IL2426" s="79"/>
    </row>
    <row r="2427" s="93" customFormat="1" ht="15.75" customHeight="1" spans="3:246">
      <c r="C2427" s="97"/>
      <c r="D2427" s="98"/>
      <c r="F2427" s="99"/>
      <c r="G2427" s="98"/>
      <c r="IE2427" s="79"/>
      <c r="IF2427" s="79"/>
      <c r="IG2427" s="79"/>
      <c r="IH2427" s="79"/>
      <c r="II2427" s="79"/>
      <c r="IJ2427" s="79"/>
      <c r="IK2427" s="79"/>
      <c r="IL2427" s="79"/>
    </row>
    <row r="2428" s="93" customFormat="1" ht="15.75" customHeight="1" spans="3:246">
      <c r="C2428" s="97"/>
      <c r="D2428" s="98"/>
      <c r="F2428" s="99"/>
      <c r="G2428" s="98"/>
      <c r="IE2428" s="79"/>
      <c r="IF2428" s="79"/>
      <c r="IG2428" s="79"/>
      <c r="IH2428" s="79"/>
      <c r="II2428" s="79"/>
      <c r="IJ2428" s="79"/>
      <c r="IK2428" s="79"/>
      <c r="IL2428" s="79"/>
    </row>
    <row r="2429" s="93" customFormat="1" ht="15.75" customHeight="1" spans="3:246">
      <c r="C2429" s="97"/>
      <c r="D2429" s="98"/>
      <c r="F2429" s="99"/>
      <c r="G2429" s="98"/>
      <c r="IE2429" s="79"/>
      <c r="IF2429" s="79"/>
      <c r="IG2429" s="79"/>
      <c r="IH2429" s="79"/>
      <c r="II2429" s="79"/>
      <c r="IJ2429" s="79"/>
      <c r="IK2429" s="79"/>
      <c r="IL2429" s="79"/>
    </row>
    <row r="2430" s="93" customFormat="1" ht="15.75" customHeight="1" spans="3:246">
      <c r="C2430" s="97"/>
      <c r="D2430" s="98"/>
      <c r="F2430" s="99"/>
      <c r="G2430" s="98"/>
      <c r="IE2430" s="79"/>
      <c r="IF2430" s="79"/>
      <c r="IG2430" s="79"/>
      <c r="IH2430" s="79"/>
      <c r="II2430" s="79"/>
      <c r="IJ2430" s="79"/>
      <c r="IK2430" s="79"/>
      <c r="IL2430" s="79"/>
    </row>
    <row r="2431" s="93" customFormat="1" ht="15.75" customHeight="1" spans="3:246">
      <c r="C2431" s="97"/>
      <c r="D2431" s="98"/>
      <c r="F2431" s="99"/>
      <c r="G2431" s="98"/>
      <c r="IE2431" s="79"/>
      <c r="IF2431" s="79"/>
      <c r="IG2431" s="79"/>
      <c r="IH2431" s="79"/>
      <c r="II2431" s="79"/>
      <c r="IJ2431" s="79"/>
      <c r="IK2431" s="79"/>
      <c r="IL2431" s="79"/>
    </row>
    <row r="2432" s="93" customFormat="1" ht="15.75" customHeight="1" spans="3:246">
      <c r="C2432" s="97"/>
      <c r="D2432" s="98"/>
      <c r="F2432" s="99"/>
      <c r="G2432" s="98"/>
      <c r="IE2432" s="79"/>
      <c r="IF2432" s="79"/>
      <c r="IG2432" s="79"/>
      <c r="IH2432" s="79"/>
      <c r="II2432" s="79"/>
      <c r="IJ2432" s="79"/>
      <c r="IK2432" s="79"/>
      <c r="IL2432" s="79"/>
    </row>
    <row r="2433" s="93" customFormat="1" ht="15.75" customHeight="1" spans="3:246">
      <c r="C2433" s="97"/>
      <c r="D2433" s="98"/>
      <c r="F2433" s="99"/>
      <c r="G2433" s="98"/>
      <c r="IE2433" s="79"/>
      <c r="IF2433" s="79"/>
      <c r="IG2433" s="79"/>
      <c r="IH2433" s="79"/>
      <c r="II2433" s="79"/>
      <c r="IJ2433" s="79"/>
      <c r="IK2433" s="79"/>
      <c r="IL2433" s="79"/>
    </row>
    <row r="2434" s="93" customFormat="1" ht="15.75" customHeight="1" spans="3:246">
      <c r="C2434" s="97"/>
      <c r="D2434" s="98"/>
      <c r="F2434" s="99"/>
      <c r="G2434" s="98"/>
      <c r="IE2434" s="79"/>
      <c r="IF2434" s="79"/>
      <c r="IG2434" s="79"/>
      <c r="IH2434" s="79"/>
      <c r="II2434" s="79"/>
      <c r="IJ2434" s="79"/>
      <c r="IK2434" s="79"/>
      <c r="IL2434" s="79"/>
    </row>
    <row r="2435" s="93" customFormat="1" ht="15.75" customHeight="1" spans="3:246">
      <c r="C2435" s="97"/>
      <c r="D2435" s="98"/>
      <c r="F2435" s="99"/>
      <c r="G2435" s="98"/>
      <c r="IE2435" s="79"/>
      <c r="IF2435" s="79"/>
      <c r="IG2435" s="79"/>
      <c r="IH2435" s="79"/>
      <c r="II2435" s="79"/>
      <c r="IJ2435" s="79"/>
      <c r="IK2435" s="79"/>
      <c r="IL2435" s="79"/>
    </row>
    <row r="2436" s="93" customFormat="1" ht="15.75" customHeight="1" spans="3:246">
      <c r="C2436" s="97"/>
      <c r="D2436" s="98"/>
      <c r="F2436" s="99"/>
      <c r="G2436" s="98"/>
      <c r="IE2436" s="79"/>
      <c r="IF2436" s="79"/>
      <c r="IG2436" s="79"/>
      <c r="IH2436" s="79"/>
      <c r="II2436" s="79"/>
      <c r="IJ2436" s="79"/>
      <c r="IK2436" s="79"/>
      <c r="IL2436" s="79"/>
    </row>
    <row r="2437" s="93" customFormat="1" ht="15.75" customHeight="1" spans="3:246">
      <c r="C2437" s="97"/>
      <c r="D2437" s="98"/>
      <c r="F2437" s="99"/>
      <c r="G2437" s="98"/>
      <c r="IE2437" s="79"/>
      <c r="IF2437" s="79"/>
      <c r="IG2437" s="79"/>
      <c r="IH2437" s="79"/>
      <c r="II2437" s="79"/>
      <c r="IJ2437" s="79"/>
      <c r="IK2437" s="79"/>
      <c r="IL2437" s="79"/>
    </row>
    <row r="2438" s="93" customFormat="1" ht="15.75" customHeight="1" spans="3:246">
      <c r="C2438" s="97"/>
      <c r="D2438" s="98"/>
      <c r="F2438" s="99"/>
      <c r="G2438" s="98"/>
      <c r="IE2438" s="79"/>
      <c r="IF2438" s="79"/>
      <c r="IG2438" s="79"/>
      <c r="IH2438" s="79"/>
      <c r="II2438" s="79"/>
      <c r="IJ2438" s="79"/>
      <c r="IK2438" s="79"/>
      <c r="IL2438" s="79"/>
    </row>
    <row r="2439" s="93" customFormat="1" ht="15.75" customHeight="1" spans="3:246">
      <c r="C2439" s="97"/>
      <c r="D2439" s="98"/>
      <c r="F2439" s="99"/>
      <c r="G2439" s="98"/>
      <c r="IE2439" s="79"/>
      <c r="IF2439" s="79"/>
      <c r="IG2439" s="79"/>
      <c r="IH2439" s="79"/>
      <c r="II2439" s="79"/>
      <c r="IJ2439" s="79"/>
      <c r="IK2439" s="79"/>
      <c r="IL2439" s="79"/>
    </row>
    <row r="2440" s="93" customFormat="1" ht="15.75" customHeight="1" spans="3:246">
      <c r="C2440" s="97"/>
      <c r="D2440" s="98"/>
      <c r="F2440" s="99"/>
      <c r="G2440" s="98"/>
      <c r="IE2440" s="79"/>
      <c r="IF2440" s="79"/>
      <c r="IG2440" s="79"/>
      <c r="IH2440" s="79"/>
      <c r="II2440" s="79"/>
      <c r="IJ2440" s="79"/>
      <c r="IK2440" s="79"/>
      <c r="IL2440" s="79"/>
    </row>
    <row r="2441" s="93" customFormat="1" ht="15.75" customHeight="1" spans="3:246">
      <c r="C2441" s="97"/>
      <c r="D2441" s="98"/>
      <c r="F2441" s="99"/>
      <c r="G2441" s="98"/>
      <c r="IE2441" s="79"/>
      <c r="IF2441" s="79"/>
      <c r="IG2441" s="79"/>
      <c r="IH2441" s="79"/>
      <c r="II2441" s="79"/>
      <c r="IJ2441" s="79"/>
      <c r="IK2441" s="79"/>
      <c r="IL2441" s="79"/>
    </row>
    <row r="2442" s="93" customFormat="1" ht="15.75" customHeight="1" spans="3:246">
      <c r="C2442" s="97"/>
      <c r="D2442" s="98"/>
      <c r="F2442" s="99"/>
      <c r="G2442" s="98"/>
      <c r="IE2442" s="79"/>
      <c r="IF2442" s="79"/>
      <c r="IG2442" s="79"/>
      <c r="IH2442" s="79"/>
      <c r="II2442" s="79"/>
      <c r="IJ2442" s="79"/>
      <c r="IK2442" s="79"/>
      <c r="IL2442" s="79"/>
    </row>
    <row r="2443" s="93" customFormat="1" ht="15.75" customHeight="1" spans="3:246">
      <c r="C2443" s="97"/>
      <c r="D2443" s="98"/>
      <c r="F2443" s="99"/>
      <c r="G2443" s="98"/>
      <c r="IE2443" s="79"/>
      <c r="IF2443" s="79"/>
      <c r="IG2443" s="79"/>
      <c r="IH2443" s="79"/>
      <c r="II2443" s="79"/>
      <c r="IJ2443" s="79"/>
      <c r="IK2443" s="79"/>
      <c r="IL2443" s="79"/>
    </row>
    <row r="2444" s="93" customFormat="1" ht="15.75" customHeight="1" spans="3:246">
      <c r="C2444" s="97"/>
      <c r="D2444" s="98"/>
      <c r="F2444" s="99"/>
      <c r="G2444" s="98"/>
      <c r="IE2444" s="79"/>
      <c r="IF2444" s="79"/>
      <c r="IG2444" s="79"/>
      <c r="IH2444" s="79"/>
      <c r="II2444" s="79"/>
      <c r="IJ2444" s="79"/>
      <c r="IK2444" s="79"/>
      <c r="IL2444" s="79"/>
    </row>
    <row r="2445" s="93" customFormat="1" ht="15.75" customHeight="1" spans="3:246">
      <c r="C2445" s="97"/>
      <c r="D2445" s="98"/>
      <c r="F2445" s="99"/>
      <c r="G2445" s="98"/>
      <c r="IE2445" s="79"/>
      <c r="IF2445" s="79"/>
      <c r="IG2445" s="79"/>
      <c r="IH2445" s="79"/>
      <c r="II2445" s="79"/>
      <c r="IJ2445" s="79"/>
      <c r="IK2445" s="79"/>
      <c r="IL2445" s="79"/>
    </row>
    <row r="2446" s="93" customFormat="1" ht="15.75" customHeight="1" spans="3:246">
      <c r="C2446" s="97"/>
      <c r="D2446" s="98"/>
      <c r="F2446" s="99"/>
      <c r="G2446" s="98"/>
      <c r="IE2446" s="79"/>
      <c r="IF2446" s="79"/>
      <c r="IG2446" s="79"/>
      <c r="IH2446" s="79"/>
      <c r="II2446" s="79"/>
      <c r="IJ2446" s="79"/>
      <c r="IK2446" s="79"/>
      <c r="IL2446" s="79"/>
    </row>
    <row r="2447" s="93" customFormat="1" ht="15.75" customHeight="1" spans="3:246">
      <c r="C2447" s="97"/>
      <c r="D2447" s="98"/>
      <c r="F2447" s="99"/>
      <c r="G2447" s="98"/>
      <c r="IE2447" s="79"/>
      <c r="IF2447" s="79"/>
      <c r="IG2447" s="79"/>
      <c r="IH2447" s="79"/>
      <c r="II2447" s="79"/>
      <c r="IJ2447" s="79"/>
      <c r="IK2447" s="79"/>
      <c r="IL2447" s="79"/>
    </row>
    <row r="2448" s="93" customFormat="1" ht="15.75" customHeight="1" spans="3:246">
      <c r="C2448" s="97"/>
      <c r="D2448" s="98"/>
      <c r="F2448" s="99"/>
      <c r="G2448" s="98"/>
      <c r="IE2448" s="79"/>
      <c r="IF2448" s="79"/>
      <c r="IG2448" s="79"/>
      <c r="IH2448" s="79"/>
      <c r="II2448" s="79"/>
      <c r="IJ2448" s="79"/>
      <c r="IK2448" s="79"/>
      <c r="IL2448" s="79"/>
    </row>
    <row r="2449" s="93" customFormat="1" ht="15.75" customHeight="1" spans="3:246">
      <c r="C2449" s="97"/>
      <c r="D2449" s="98"/>
      <c r="F2449" s="99"/>
      <c r="G2449" s="98"/>
      <c r="IE2449" s="79"/>
      <c r="IF2449" s="79"/>
      <c r="IG2449" s="79"/>
      <c r="IH2449" s="79"/>
      <c r="II2449" s="79"/>
      <c r="IJ2449" s="79"/>
      <c r="IK2449" s="79"/>
      <c r="IL2449" s="79"/>
    </row>
    <row r="2450" s="93" customFormat="1" ht="15.75" customHeight="1" spans="3:246">
      <c r="C2450" s="97"/>
      <c r="D2450" s="98"/>
      <c r="F2450" s="99"/>
      <c r="G2450" s="98"/>
      <c r="IE2450" s="79"/>
      <c r="IF2450" s="79"/>
      <c r="IG2450" s="79"/>
      <c r="IH2450" s="79"/>
      <c r="II2450" s="79"/>
      <c r="IJ2450" s="79"/>
      <c r="IK2450" s="79"/>
      <c r="IL2450" s="79"/>
    </row>
    <row r="2451" s="93" customFormat="1" ht="15.75" customHeight="1" spans="3:246">
      <c r="C2451" s="97"/>
      <c r="D2451" s="98"/>
      <c r="F2451" s="99"/>
      <c r="G2451" s="98"/>
      <c r="IE2451" s="79"/>
      <c r="IF2451" s="79"/>
      <c r="IG2451" s="79"/>
      <c r="IH2451" s="79"/>
      <c r="II2451" s="79"/>
      <c r="IJ2451" s="79"/>
      <c r="IK2451" s="79"/>
      <c r="IL2451" s="79"/>
    </row>
    <row r="2452" s="93" customFormat="1" ht="15.75" customHeight="1" spans="3:246">
      <c r="C2452" s="97"/>
      <c r="D2452" s="98"/>
      <c r="F2452" s="99"/>
      <c r="G2452" s="98"/>
      <c r="IE2452" s="79"/>
      <c r="IF2452" s="79"/>
      <c r="IG2452" s="79"/>
      <c r="IH2452" s="79"/>
      <c r="II2452" s="79"/>
      <c r="IJ2452" s="79"/>
      <c r="IK2452" s="79"/>
      <c r="IL2452" s="79"/>
    </row>
    <row r="2453" s="93" customFormat="1" ht="15.75" customHeight="1" spans="3:246">
      <c r="C2453" s="97"/>
      <c r="D2453" s="98"/>
      <c r="F2453" s="99"/>
      <c r="G2453" s="98"/>
      <c r="IE2453" s="79"/>
      <c r="IF2453" s="79"/>
      <c r="IG2453" s="79"/>
      <c r="IH2453" s="79"/>
      <c r="II2453" s="79"/>
      <c r="IJ2453" s="79"/>
      <c r="IK2453" s="79"/>
      <c r="IL2453" s="79"/>
    </row>
    <row r="2454" s="93" customFormat="1" ht="15.75" customHeight="1" spans="3:246">
      <c r="C2454" s="97"/>
      <c r="D2454" s="98"/>
      <c r="F2454" s="99"/>
      <c r="G2454" s="98"/>
      <c r="IE2454" s="79"/>
      <c r="IF2454" s="79"/>
      <c r="IG2454" s="79"/>
      <c r="IH2454" s="79"/>
      <c r="II2454" s="79"/>
      <c r="IJ2454" s="79"/>
      <c r="IK2454" s="79"/>
      <c r="IL2454" s="79"/>
    </row>
    <row r="2455" s="93" customFormat="1" ht="15.75" customHeight="1" spans="3:246">
      <c r="C2455" s="97"/>
      <c r="D2455" s="98"/>
      <c r="F2455" s="99"/>
      <c r="G2455" s="98"/>
      <c r="IE2455" s="79"/>
      <c r="IF2455" s="79"/>
      <c r="IG2455" s="79"/>
      <c r="IH2455" s="79"/>
      <c r="II2455" s="79"/>
      <c r="IJ2455" s="79"/>
      <c r="IK2455" s="79"/>
      <c r="IL2455" s="79"/>
    </row>
    <row r="2456" s="93" customFormat="1" ht="15.75" customHeight="1" spans="3:246">
      <c r="C2456" s="97"/>
      <c r="D2456" s="98"/>
      <c r="F2456" s="99"/>
      <c r="G2456" s="98"/>
      <c r="IE2456" s="79"/>
      <c r="IF2456" s="79"/>
      <c r="IG2456" s="79"/>
      <c r="IH2456" s="79"/>
      <c r="II2456" s="79"/>
      <c r="IJ2456" s="79"/>
      <c r="IK2456" s="79"/>
      <c r="IL2456" s="79"/>
    </row>
    <row r="2457" s="93" customFormat="1" ht="15.75" customHeight="1" spans="3:246">
      <c r="C2457" s="97"/>
      <c r="D2457" s="98"/>
      <c r="F2457" s="99"/>
      <c r="G2457" s="98"/>
      <c r="IE2457" s="79"/>
      <c r="IF2457" s="79"/>
      <c r="IG2457" s="79"/>
      <c r="IH2457" s="79"/>
      <c r="II2457" s="79"/>
      <c r="IJ2457" s="79"/>
      <c r="IK2457" s="79"/>
      <c r="IL2457" s="79"/>
    </row>
    <row r="2458" s="93" customFormat="1" ht="15.75" customHeight="1" spans="3:246">
      <c r="C2458" s="97"/>
      <c r="D2458" s="98"/>
      <c r="F2458" s="99"/>
      <c r="G2458" s="98"/>
      <c r="IE2458" s="79"/>
      <c r="IF2458" s="79"/>
      <c r="IG2458" s="79"/>
      <c r="IH2458" s="79"/>
      <c r="II2458" s="79"/>
      <c r="IJ2458" s="79"/>
      <c r="IK2458" s="79"/>
      <c r="IL2458" s="79"/>
    </row>
    <row r="2459" s="93" customFormat="1" ht="15.75" customHeight="1" spans="3:246">
      <c r="C2459" s="97"/>
      <c r="D2459" s="98"/>
      <c r="F2459" s="99"/>
      <c r="G2459" s="98"/>
      <c r="IE2459" s="79"/>
      <c r="IF2459" s="79"/>
      <c r="IG2459" s="79"/>
      <c r="IH2459" s="79"/>
      <c r="II2459" s="79"/>
      <c r="IJ2459" s="79"/>
      <c r="IK2459" s="79"/>
      <c r="IL2459" s="79"/>
    </row>
    <row r="2460" s="93" customFormat="1" ht="15.75" customHeight="1" spans="3:246">
      <c r="C2460" s="97"/>
      <c r="D2460" s="98"/>
      <c r="F2460" s="99"/>
      <c r="G2460" s="98"/>
      <c r="IE2460" s="79"/>
      <c r="IF2460" s="79"/>
      <c r="IG2460" s="79"/>
      <c r="IH2460" s="79"/>
      <c r="II2460" s="79"/>
      <c r="IJ2460" s="79"/>
      <c r="IK2460" s="79"/>
      <c r="IL2460" s="79"/>
    </row>
    <row r="2461" s="93" customFormat="1" ht="15.75" customHeight="1" spans="3:246">
      <c r="C2461" s="97"/>
      <c r="D2461" s="98"/>
      <c r="F2461" s="99"/>
      <c r="G2461" s="98"/>
      <c r="IE2461" s="79"/>
      <c r="IF2461" s="79"/>
      <c r="IG2461" s="79"/>
      <c r="IH2461" s="79"/>
      <c r="II2461" s="79"/>
      <c r="IJ2461" s="79"/>
      <c r="IK2461" s="79"/>
      <c r="IL2461" s="79"/>
    </row>
    <row r="2462" s="93" customFormat="1" ht="15.75" customHeight="1" spans="3:246">
      <c r="C2462" s="97"/>
      <c r="D2462" s="98"/>
      <c r="F2462" s="99"/>
      <c r="G2462" s="98"/>
      <c r="IE2462" s="79"/>
      <c r="IF2462" s="79"/>
      <c r="IG2462" s="79"/>
      <c r="IH2462" s="79"/>
      <c r="II2462" s="79"/>
      <c r="IJ2462" s="79"/>
      <c r="IK2462" s="79"/>
      <c r="IL2462" s="79"/>
    </row>
    <row r="2463" s="93" customFormat="1" ht="15.75" customHeight="1" spans="3:246">
      <c r="C2463" s="97"/>
      <c r="D2463" s="98"/>
      <c r="F2463" s="99"/>
      <c r="G2463" s="98"/>
      <c r="IE2463" s="79"/>
      <c r="IF2463" s="79"/>
      <c r="IG2463" s="79"/>
      <c r="IH2463" s="79"/>
      <c r="II2463" s="79"/>
      <c r="IJ2463" s="79"/>
      <c r="IK2463" s="79"/>
      <c r="IL2463" s="79"/>
    </row>
    <row r="2464" s="93" customFormat="1" ht="15.75" customHeight="1" spans="3:246">
      <c r="C2464" s="97"/>
      <c r="D2464" s="98"/>
      <c r="F2464" s="99"/>
      <c r="G2464" s="98"/>
      <c r="IE2464" s="79"/>
      <c r="IF2464" s="79"/>
      <c r="IG2464" s="79"/>
      <c r="IH2464" s="79"/>
      <c r="II2464" s="79"/>
      <c r="IJ2464" s="79"/>
      <c r="IK2464" s="79"/>
      <c r="IL2464" s="79"/>
    </row>
    <row r="2465" s="93" customFormat="1" ht="15.75" customHeight="1" spans="3:246">
      <c r="C2465" s="97"/>
      <c r="D2465" s="98"/>
      <c r="F2465" s="99"/>
      <c r="G2465" s="98"/>
      <c r="IE2465" s="79"/>
      <c r="IF2465" s="79"/>
      <c r="IG2465" s="79"/>
      <c r="IH2465" s="79"/>
      <c r="II2465" s="79"/>
      <c r="IJ2465" s="79"/>
      <c r="IK2465" s="79"/>
      <c r="IL2465" s="79"/>
    </row>
    <row r="2466" s="93" customFormat="1" ht="15.75" customHeight="1" spans="3:246">
      <c r="C2466" s="97"/>
      <c r="D2466" s="98"/>
      <c r="F2466" s="99"/>
      <c r="G2466" s="98"/>
      <c r="IE2466" s="79"/>
      <c r="IF2466" s="79"/>
      <c r="IG2466" s="79"/>
      <c r="IH2466" s="79"/>
      <c r="II2466" s="79"/>
      <c r="IJ2466" s="79"/>
      <c r="IK2466" s="79"/>
      <c r="IL2466" s="79"/>
    </row>
    <row r="2467" s="93" customFormat="1" ht="15.75" customHeight="1" spans="3:246">
      <c r="C2467" s="97"/>
      <c r="D2467" s="98"/>
      <c r="F2467" s="99"/>
      <c r="G2467" s="98"/>
      <c r="IE2467" s="79"/>
      <c r="IF2467" s="79"/>
      <c r="IG2467" s="79"/>
      <c r="IH2467" s="79"/>
      <c r="II2467" s="79"/>
      <c r="IJ2467" s="79"/>
      <c r="IK2467" s="79"/>
      <c r="IL2467" s="79"/>
    </row>
    <row r="2468" s="93" customFormat="1" ht="15.75" customHeight="1" spans="3:246">
      <c r="C2468" s="97"/>
      <c r="D2468" s="98"/>
      <c r="F2468" s="99"/>
      <c r="G2468" s="98"/>
      <c r="IE2468" s="79"/>
      <c r="IF2468" s="79"/>
      <c r="IG2468" s="79"/>
      <c r="IH2468" s="79"/>
      <c r="II2468" s="79"/>
      <c r="IJ2468" s="79"/>
      <c r="IK2468" s="79"/>
      <c r="IL2468" s="79"/>
    </row>
    <row r="2469" s="93" customFormat="1" ht="15.75" customHeight="1" spans="3:246">
      <c r="C2469" s="97"/>
      <c r="D2469" s="98"/>
      <c r="F2469" s="99"/>
      <c r="G2469" s="98"/>
      <c r="IE2469" s="79"/>
      <c r="IF2469" s="79"/>
      <c r="IG2469" s="79"/>
      <c r="IH2469" s="79"/>
      <c r="II2469" s="79"/>
      <c r="IJ2469" s="79"/>
      <c r="IK2469" s="79"/>
      <c r="IL2469" s="79"/>
    </row>
    <row r="2470" s="93" customFormat="1" ht="15.75" customHeight="1" spans="3:246">
      <c r="C2470" s="97"/>
      <c r="D2470" s="98"/>
      <c r="F2470" s="99"/>
      <c r="G2470" s="98"/>
      <c r="IE2470" s="79"/>
      <c r="IF2470" s="79"/>
      <c r="IG2470" s="79"/>
      <c r="IH2470" s="79"/>
      <c r="II2470" s="79"/>
      <c r="IJ2470" s="79"/>
      <c r="IK2470" s="79"/>
      <c r="IL2470" s="79"/>
    </row>
    <row r="2471" s="93" customFormat="1" ht="15.75" customHeight="1" spans="3:246">
      <c r="C2471" s="97"/>
      <c r="D2471" s="98"/>
      <c r="F2471" s="99"/>
      <c r="G2471" s="98"/>
      <c r="IE2471" s="79"/>
      <c r="IF2471" s="79"/>
      <c r="IG2471" s="79"/>
      <c r="IH2471" s="79"/>
      <c r="II2471" s="79"/>
      <c r="IJ2471" s="79"/>
      <c r="IK2471" s="79"/>
      <c r="IL2471" s="79"/>
    </row>
    <row r="2472" s="93" customFormat="1" ht="15.75" customHeight="1" spans="3:246">
      <c r="C2472" s="97"/>
      <c r="D2472" s="98"/>
      <c r="F2472" s="99"/>
      <c r="G2472" s="98"/>
      <c r="IE2472" s="79"/>
      <c r="IF2472" s="79"/>
      <c r="IG2472" s="79"/>
      <c r="IH2472" s="79"/>
      <c r="II2472" s="79"/>
      <c r="IJ2472" s="79"/>
      <c r="IK2472" s="79"/>
      <c r="IL2472" s="79"/>
    </row>
    <row r="2473" s="93" customFormat="1" ht="15.75" customHeight="1" spans="3:246">
      <c r="C2473" s="97"/>
      <c r="D2473" s="98"/>
      <c r="F2473" s="99"/>
      <c r="G2473" s="98"/>
      <c r="IE2473" s="79"/>
      <c r="IF2473" s="79"/>
      <c r="IG2473" s="79"/>
      <c r="IH2473" s="79"/>
      <c r="II2473" s="79"/>
      <c r="IJ2473" s="79"/>
      <c r="IK2473" s="79"/>
      <c r="IL2473" s="79"/>
    </row>
    <row r="2474" s="93" customFormat="1" ht="15.75" customHeight="1" spans="3:246">
      <c r="C2474" s="97"/>
      <c r="D2474" s="98"/>
      <c r="F2474" s="99"/>
      <c r="G2474" s="98"/>
      <c r="IE2474" s="79"/>
      <c r="IF2474" s="79"/>
      <c r="IG2474" s="79"/>
      <c r="IH2474" s="79"/>
      <c r="II2474" s="79"/>
      <c r="IJ2474" s="79"/>
      <c r="IK2474" s="79"/>
      <c r="IL2474" s="79"/>
    </row>
    <row r="2475" s="93" customFormat="1" ht="15.75" customHeight="1" spans="3:246">
      <c r="C2475" s="97"/>
      <c r="D2475" s="98"/>
      <c r="F2475" s="99"/>
      <c r="G2475" s="98"/>
      <c r="IE2475" s="79"/>
      <c r="IF2475" s="79"/>
      <c r="IG2475" s="79"/>
      <c r="IH2475" s="79"/>
      <c r="II2475" s="79"/>
      <c r="IJ2475" s="79"/>
      <c r="IK2475" s="79"/>
      <c r="IL2475" s="79"/>
    </row>
    <row r="2476" s="93" customFormat="1" ht="15.75" customHeight="1" spans="3:246">
      <c r="C2476" s="97"/>
      <c r="D2476" s="98"/>
      <c r="F2476" s="99"/>
      <c r="G2476" s="98"/>
      <c r="IE2476" s="79"/>
      <c r="IF2476" s="79"/>
      <c r="IG2476" s="79"/>
      <c r="IH2476" s="79"/>
      <c r="II2476" s="79"/>
      <c r="IJ2476" s="79"/>
      <c r="IK2476" s="79"/>
      <c r="IL2476" s="79"/>
    </row>
    <row r="2477" s="93" customFormat="1" ht="15.75" customHeight="1" spans="3:246">
      <c r="C2477" s="97"/>
      <c r="D2477" s="98"/>
      <c r="F2477" s="99"/>
      <c r="G2477" s="98"/>
      <c r="IE2477" s="79"/>
      <c r="IF2477" s="79"/>
      <c r="IG2477" s="79"/>
      <c r="IH2477" s="79"/>
      <c r="II2477" s="79"/>
      <c r="IJ2477" s="79"/>
      <c r="IK2477" s="79"/>
      <c r="IL2477" s="79"/>
    </row>
    <row r="2478" s="93" customFormat="1" ht="15.75" customHeight="1" spans="3:246">
      <c r="C2478" s="97"/>
      <c r="D2478" s="98"/>
      <c r="F2478" s="99"/>
      <c r="G2478" s="98"/>
      <c r="IE2478" s="79"/>
      <c r="IF2478" s="79"/>
      <c r="IG2478" s="79"/>
      <c r="IH2478" s="79"/>
      <c r="II2478" s="79"/>
      <c r="IJ2478" s="79"/>
      <c r="IK2478" s="79"/>
      <c r="IL2478" s="79"/>
    </row>
    <row r="2479" s="93" customFormat="1" ht="15.75" customHeight="1" spans="3:246">
      <c r="C2479" s="97"/>
      <c r="D2479" s="98"/>
      <c r="F2479" s="99"/>
      <c r="G2479" s="98"/>
      <c r="IE2479" s="79"/>
      <c r="IF2479" s="79"/>
      <c r="IG2479" s="79"/>
      <c r="IH2479" s="79"/>
      <c r="II2479" s="79"/>
      <c r="IJ2479" s="79"/>
      <c r="IK2479" s="79"/>
      <c r="IL2479" s="79"/>
    </row>
    <row r="2480" s="93" customFormat="1" ht="15.75" customHeight="1" spans="3:246">
      <c r="C2480" s="97"/>
      <c r="D2480" s="98"/>
      <c r="F2480" s="99"/>
      <c r="G2480" s="98"/>
      <c r="IE2480" s="79"/>
      <c r="IF2480" s="79"/>
      <c r="IG2480" s="79"/>
      <c r="IH2480" s="79"/>
      <c r="II2480" s="79"/>
      <c r="IJ2480" s="79"/>
      <c r="IK2480" s="79"/>
      <c r="IL2480" s="79"/>
    </row>
    <row r="2481" s="93" customFormat="1" ht="15.75" customHeight="1" spans="3:246">
      <c r="C2481" s="97"/>
      <c r="D2481" s="98"/>
      <c r="F2481" s="99"/>
      <c r="G2481" s="98"/>
      <c r="IE2481" s="79"/>
      <c r="IF2481" s="79"/>
      <c r="IG2481" s="79"/>
      <c r="IH2481" s="79"/>
      <c r="II2481" s="79"/>
      <c r="IJ2481" s="79"/>
      <c r="IK2481" s="79"/>
      <c r="IL2481" s="79"/>
    </row>
    <row r="2482" s="93" customFormat="1" ht="15.75" customHeight="1" spans="3:246">
      <c r="C2482" s="97"/>
      <c r="D2482" s="98"/>
      <c r="F2482" s="99"/>
      <c r="G2482" s="98"/>
      <c r="IE2482" s="79"/>
      <c r="IF2482" s="79"/>
      <c r="IG2482" s="79"/>
      <c r="IH2482" s="79"/>
      <c r="II2482" s="79"/>
      <c r="IJ2482" s="79"/>
      <c r="IK2482" s="79"/>
      <c r="IL2482" s="79"/>
    </row>
    <row r="2483" s="93" customFormat="1" ht="15.75" customHeight="1" spans="3:246">
      <c r="C2483" s="97"/>
      <c r="D2483" s="98"/>
      <c r="F2483" s="99"/>
      <c r="G2483" s="98"/>
      <c r="IE2483" s="79"/>
      <c r="IF2483" s="79"/>
      <c r="IG2483" s="79"/>
      <c r="IH2483" s="79"/>
      <c r="II2483" s="79"/>
      <c r="IJ2483" s="79"/>
      <c r="IK2483" s="79"/>
      <c r="IL2483" s="79"/>
    </row>
    <row r="2484" s="93" customFormat="1" ht="15.75" customHeight="1" spans="3:246">
      <c r="C2484" s="97"/>
      <c r="D2484" s="98"/>
      <c r="F2484" s="99"/>
      <c r="G2484" s="98"/>
      <c r="IE2484" s="79"/>
      <c r="IF2484" s="79"/>
      <c r="IG2484" s="79"/>
      <c r="IH2484" s="79"/>
      <c r="II2484" s="79"/>
      <c r="IJ2484" s="79"/>
      <c r="IK2484" s="79"/>
      <c r="IL2484" s="79"/>
    </row>
    <row r="2485" s="93" customFormat="1" ht="15.75" customHeight="1" spans="3:246">
      <c r="C2485" s="97"/>
      <c r="D2485" s="98"/>
      <c r="F2485" s="99"/>
      <c r="G2485" s="98"/>
      <c r="IE2485" s="79"/>
      <c r="IF2485" s="79"/>
      <c r="IG2485" s="79"/>
      <c r="IH2485" s="79"/>
      <c r="II2485" s="79"/>
      <c r="IJ2485" s="79"/>
      <c r="IK2485" s="79"/>
      <c r="IL2485" s="79"/>
    </row>
    <row r="2486" s="93" customFormat="1" ht="15.75" customHeight="1" spans="3:246">
      <c r="C2486" s="97"/>
      <c r="D2486" s="98"/>
      <c r="F2486" s="99"/>
      <c r="G2486" s="98"/>
      <c r="IE2486" s="79"/>
      <c r="IF2486" s="79"/>
      <c r="IG2486" s="79"/>
      <c r="IH2486" s="79"/>
      <c r="II2486" s="79"/>
      <c r="IJ2486" s="79"/>
      <c r="IK2486" s="79"/>
      <c r="IL2486" s="79"/>
    </row>
    <row r="2487" s="93" customFormat="1" ht="15.75" customHeight="1" spans="3:246">
      <c r="C2487" s="97"/>
      <c r="D2487" s="98"/>
      <c r="F2487" s="99"/>
      <c r="G2487" s="98"/>
      <c r="IE2487" s="79"/>
      <c r="IF2487" s="79"/>
      <c r="IG2487" s="79"/>
      <c r="IH2487" s="79"/>
      <c r="II2487" s="79"/>
      <c r="IJ2487" s="79"/>
      <c r="IK2487" s="79"/>
      <c r="IL2487" s="79"/>
    </row>
    <row r="2488" s="93" customFormat="1" ht="15.75" customHeight="1" spans="3:246">
      <c r="C2488" s="97"/>
      <c r="D2488" s="98"/>
      <c r="F2488" s="99"/>
      <c r="G2488" s="98"/>
      <c r="IE2488" s="79"/>
      <c r="IF2488" s="79"/>
      <c r="IG2488" s="79"/>
      <c r="IH2488" s="79"/>
      <c r="II2488" s="79"/>
      <c r="IJ2488" s="79"/>
      <c r="IK2488" s="79"/>
      <c r="IL2488" s="79"/>
    </row>
    <row r="2489" s="93" customFormat="1" ht="15.75" customHeight="1" spans="3:246">
      <c r="C2489" s="97"/>
      <c r="D2489" s="98"/>
      <c r="F2489" s="99"/>
      <c r="G2489" s="98"/>
      <c r="IE2489" s="79"/>
      <c r="IF2489" s="79"/>
      <c r="IG2489" s="79"/>
      <c r="IH2489" s="79"/>
      <c r="II2489" s="79"/>
      <c r="IJ2489" s="79"/>
      <c r="IK2489" s="79"/>
      <c r="IL2489" s="79"/>
    </row>
    <row r="2490" s="93" customFormat="1" ht="15.75" customHeight="1" spans="3:246">
      <c r="C2490" s="97"/>
      <c r="D2490" s="98"/>
      <c r="F2490" s="99"/>
      <c r="G2490" s="98"/>
      <c r="IE2490" s="79"/>
      <c r="IF2490" s="79"/>
      <c r="IG2490" s="79"/>
      <c r="IH2490" s="79"/>
      <c r="II2490" s="79"/>
      <c r="IJ2490" s="79"/>
      <c r="IK2490" s="79"/>
      <c r="IL2490" s="79"/>
    </row>
    <row r="2491" s="93" customFormat="1" ht="15.75" customHeight="1" spans="3:246">
      <c r="C2491" s="97"/>
      <c r="D2491" s="98"/>
      <c r="F2491" s="99"/>
      <c r="G2491" s="98"/>
      <c r="IE2491" s="79"/>
      <c r="IF2491" s="79"/>
      <c r="IG2491" s="79"/>
      <c r="IH2491" s="79"/>
      <c r="II2491" s="79"/>
      <c r="IJ2491" s="79"/>
      <c r="IK2491" s="79"/>
      <c r="IL2491" s="79"/>
    </row>
    <row r="2492" s="93" customFormat="1" ht="15.75" customHeight="1" spans="3:246">
      <c r="C2492" s="97"/>
      <c r="D2492" s="98"/>
      <c r="F2492" s="99"/>
      <c r="G2492" s="98"/>
      <c r="IE2492" s="79"/>
      <c r="IF2492" s="79"/>
      <c r="IG2492" s="79"/>
      <c r="IH2492" s="79"/>
      <c r="II2492" s="79"/>
      <c r="IJ2492" s="79"/>
      <c r="IK2492" s="79"/>
      <c r="IL2492" s="79"/>
    </row>
    <row r="2493" s="93" customFormat="1" ht="15.75" customHeight="1" spans="3:246">
      <c r="C2493" s="97"/>
      <c r="D2493" s="98"/>
      <c r="F2493" s="99"/>
      <c r="G2493" s="98"/>
      <c r="IE2493" s="79"/>
      <c r="IF2493" s="79"/>
      <c r="IG2493" s="79"/>
      <c r="IH2493" s="79"/>
      <c r="II2493" s="79"/>
      <c r="IJ2493" s="79"/>
      <c r="IK2493" s="79"/>
      <c r="IL2493" s="79"/>
    </row>
    <row r="2494" s="93" customFormat="1" ht="15.75" customHeight="1" spans="3:246">
      <c r="C2494" s="97"/>
      <c r="D2494" s="98"/>
      <c r="F2494" s="99"/>
      <c r="G2494" s="98"/>
      <c r="IE2494" s="79"/>
      <c r="IF2494" s="79"/>
      <c r="IG2494" s="79"/>
      <c r="IH2494" s="79"/>
      <c r="II2494" s="79"/>
      <c r="IJ2494" s="79"/>
      <c r="IK2494" s="79"/>
      <c r="IL2494" s="79"/>
    </row>
    <row r="2495" s="93" customFormat="1" ht="15.75" customHeight="1" spans="3:246">
      <c r="C2495" s="97"/>
      <c r="D2495" s="98"/>
      <c r="F2495" s="99"/>
      <c r="G2495" s="98"/>
      <c r="IE2495" s="79"/>
      <c r="IF2495" s="79"/>
      <c r="IG2495" s="79"/>
      <c r="IH2495" s="79"/>
      <c r="II2495" s="79"/>
      <c r="IJ2495" s="79"/>
      <c r="IK2495" s="79"/>
      <c r="IL2495" s="79"/>
    </row>
    <row r="2496" s="93" customFormat="1" ht="15.75" customHeight="1" spans="3:246">
      <c r="C2496" s="97"/>
      <c r="D2496" s="98"/>
      <c r="F2496" s="99"/>
      <c r="G2496" s="98"/>
      <c r="IE2496" s="79"/>
      <c r="IF2496" s="79"/>
      <c r="IG2496" s="79"/>
      <c r="IH2496" s="79"/>
      <c r="II2496" s="79"/>
      <c r="IJ2496" s="79"/>
      <c r="IK2496" s="79"/>
      <c r="IL2496" s="79"/>
    </row>
    <row r="2497" s="93" customFormat="1" ht="15.75" customHeight="1" spans="3:246">
      <c r="C2497" s="97"/>
      <c r="D2497" s="98"/>
      <c r="F2497" s="99"/>
      <c r="G2497" s="98"/>
      <c r="IE2497" s="79"/>
      <c r="IF2497" s="79"/>
      <c r="IG2497" s="79"/>
      <c r="IH2497" s="79"/>
      <c r="II2497" s="79"/>
      <c r="IJ2497" s="79"/>
      <c r="IK2497" s="79"/>
      <c r="IL2497" s="79"/>
    </row>
    <row r="2498" s="93" customFormat="1" ht="15.75" customHeight="1" spans="3:246">
      <c r="C2498" s="97"/>
      <c r="D2498" s="98"/>
      <c r="F2498" s="99"/>
      <c r="G2498" s="98"/>
      <c r="IE2498" s="79"/>
      <c r="IF2498" s="79"/>
      <c r="IG2498" s="79"/>
      <c r="IH2498" s="79"/>
      <c r="II2498" s="79"/>
      <c r="IJ2498" s="79"/>
      <c r="IK2498" s="79"/>
      <c r="IL2498" s="79"/>
    </row>
    <row r="2499" s="93" customFormat="1" ht="15.75" customHeight="1" spans="3:246">
      <c r="C2499" s="97"/>
      <c r="D2499" s="98"/>
      <c r="F2499" s="99"/>
      <c r="G2499" s="98"/>
      <c r="IE2499" s="79"/>
      <c r="IF2499" s="79"/>
      <c r="IG2499" s="79"/>
      <c r="IH2499" s="79"/>
      <c r="II2499" s="79"/>
      <c r="IJ2499" s="79"/>
      <c r="IK2499" s="79"/>
      <c r="IL2499" s="79"/>
    </row>
    <row r="2500" s="93" customFormat="1" ht="15.75" customHeight="1" spans="3:246">
      <c r="C2500" s="97"/>
      <c r="D2500" s="98"/>
      <c r="F2500" s="99"/>
      <c r="G2500" s="98"/>
      <c r="IE2500" s="79"/>
      <c r="IF2500" s="79"/>
      <c r="IG2500" s="79"/>
      <c r="IH2500" s="79"/>
      <c r="II2500" s="79"/>
      <c r="IJ2500" s="79"/>
      <c r="IK2500" s="79"/>
      <c r="IL2500" s="79"/>
    </row>
    <row r="2501" s="93" customFormat="1" ht="15.75" customHeight="1" spans="3:246">
      <c r="C2501" s="97"/>
      <c r="D2501" s="98"/>
      <c r="F2501" s="99"/>
      <c r="G2501" s="98"/>
      <c r="IE2501" s="79"/>
      <c r="IF2501" s="79"/>
      <c r="IG2501" s="79"/>
      <c r="IH2501" s="79"/>
      <c r="II2501" s="79"/>
      <c r="IJ2501" s="79"/>
      <c r="IK2501" s="79"/>
      <c r="IL2501" s="79"/>
    </row>
    <row r="2502" s="93" customFormat="1" ht="15.75" customHeight="1" spans="3:246">
      <c r="C2502" s="97"/>
      <c r="D2502" s="98"/>
      <c r="F2502" s="99"/>
      <c r="G2502" s="98"/>
      <c r="IE2502" s="79"/>
      <c r="IF2502" s="79"/>
      <c r="IG2502" s="79"/>
      <c r="IH2502" s="79"/>
      <c r="II2502" s="79"/>
      <c r="IJ2502" s="79"/>
      <c r="IK2502" s="79"/>
      <c r="IL2502" s="79"/>
    </row>
    <row r="2503" s="93" customFormat="1" ht="15.75" customHeight="1" spans="3:246">
      <c r="C2503" s="97"/>
      <c r="D2503" s="98"/>
      <c r="F2503" s="99"/>
      <c r="G2503" s="98"/>
      <c r="IE2503" s="79"/>
      <c r="IF2503" s="79"/>
      <c r="IG2503" s="79"/>
      <c r="IH2503" s="79"/>
      <c r="II2503" s="79"/>
      <c r="IJ2503" s="79"/>
      <c r="IK2503" s="79"/>
      <c r="IL2503" s="79"/>
    </row>
    <row r="2504" s="93" customFormat="1" ht="15.75" customHeight="1" spans="3:246">
      <c r="C2504" s="97"/>
      <c r="D2504" s="98"/>
      <c r="F2504" s="99"/>
      <c r="G2504" s="98"/>
      <c r="IE2504" s="79"/>
      <c r="IF2504" s="79"/>
      <c r="IG2504" s="79"/>
      <c r="IH2504" s="79"/>
      <c r="II2504" s="79"/>
      <c r="IJ2504" s="79"/>
      <c r="IK2504" s="79"/>
      <c r="IL2504" s="79"/>
    </row>
    <row r="2505" s="93" customFormat="1" ht="15.75" customHeight="1" spans="3:246">
      <c r="C2505" s="97"/>
      <c r="D2505" s="98"/>
      <c r="F2505" s="99"/>
      <c r="G2505" s="98"/>
      <c r="IE2505" s="79"/>
      <c r="IF2505" s="79"/>
      <c r="IG2505" s="79"/>
      <c r="IH2505" s="79"/>
      <c r="II2505" s="79"/>
      <c r="IJ2505" s="79"/>
      <c r="IK2505" s="79"/>
      <c r="IL2505" s="79"/>
    </row>
    <row r="2506" s="93" customFormat="1" ht="15.75" customHeight="1" spans="3:246">
      <c r="C2506" s="97"/>
      <c r="D2506" s="98"/>
      <c r="F2506" s="99"/>
      <c r="G2506" s="98"/>
      <c r="IE2506" s="79"/>
      <c r="IF2506" s="79"/>
      <c r="IG2506" s="79"/>
      <c r="IH2506" s="79"/>
      <c r="II2506" s="79"/>
      <c r="IJ2506" s="79"/>
      <c r="IK2506" s="79"/>
      <c r="IL2506" s="79"/>
    </row>
    <row r="2507" s="93" customFormat="1" ht="15.75" customHeight="1" spans="3:246">
      <c r="C2507" s="97"/>
      <c r="D2507" s="98"/>
      <c r="F2507" s="99"/>
      <c r="G2507" s="98"/>
      <c r="IE2507" s="79"/>
      <c r="IF2507" s="79"/>
      <c r="IG2507" s="79"/>
      <c r="IH2507" s="79"/>
      <c r="II2507" s="79"/>
      <c r="IJ2507" s="79"/>
      <c r="IK2507" s="79"/>
      <c r="IL2507" s="79"/>
    </row>
    <row r="2508" s="93" customFormat="1" ht="15.75" customHeight="1" spans="3:246">
      <c r="C2508" s="97"/>
      <c r="D2508" s="98"/>
      <c r="F2508" s="99"/>
      <c r="G2508" s="98"/>
      <c r="IE2508" s="79"/>
      <c r="IF2508" s="79"/>
      <c r="IG2508" s="79"/>
      <c r="IH2508" s="79"/>
      <c r="II2508" s="79"/>
      <c r="IJ2508" s="79"/>
      <c r="IK2508" s="79"/>
      <c r="IL2508" s="79"/>
    </row>
    <row r="2509" s="93" customFormat="1" ht="15.75" customHeight="1" spans="3:246">
      <c r="C2509" s="97"/>
      <c r="D2509" s="98"/>
      <c r="F2509" s="99"/>
      <c r="G2509" s="98"/>
      <c r="IE2509" s="79"/>
      <c r="IF2509" s="79"/>
      <c r="IG2509" s="79"/>
      <c r="IH2509" s="79"/>
      <c r="II2509" s="79"/>
      <c r="IJ2509" s="79"/>
      <c r="IK2509" s="79"/>
      <c r="IL2509" s="79"/>
    </row>
    <row r="2510" s="93" customFormat="1" ht="15.75" customHeight="1" spans="3:246">
      <c r="C2510" s="97"/>
      <c r="D2510" s="98"/>
      <c r="F2510" s="99"/>
      <c r="G2510" s="98"/>
      <c r="IE2510" s="79"/>
      <c r="IF2510" s="79"/>
      <c r="IG2510" s="79"/>
      <c r="IH2510" s="79"/>
      <c r="II2510" s="79"/>
      <c r="IJ2510" s="79"/>
      <c r="IK2510" s="79"/>
      <c r="IL2510" s="79"/>
    </row>
    <row r="2511" s="93" customFormat="1" ht="15.75" customHeight="1" spans="3:246">
      <c r="C2511" s="97"/>
      <c r="D2511" s="98"/>
      <c r="F2511" s="99"/>
      <c r="G2511" s="98"/>
      <c r="IE2511" s="79"/>
      <c r="IF2511" s="79"/>
      <c r="IG2511" s="79"/>
      <c r="IH2511" s="79"/>
      <c r="II2511" s="79"/>
      <c r="IJ2511" s="79"/>
      <c r="IK2511" s="79"/>
      <c r="IL2511" s="79"/>
    </row>
    <row r="2512" s="93" customFormat="1" ht="15.75" customHeight="1" spans="3:246">
      <c r="C2512" s="97"/>
      <c r="D2512" s="98"/>
      <c r="F2512" s="99"/>
      <c r="G2512" s="98"/>
      <c r="IE2512" s="79"/>
      <c r="IF2512" s="79"/>
      <c r="IG2512" s="79"/>
      <c r="IH2512" s="79"/>
      <c r="II2512" s="79"/>
      <c r="IJ2512" s="79"/>
      <c r="IK2512" s="79"/>
      <c r="IL2512" s="79"/>
    </row>
    <row r="2513" s="93" customFormat="1" ht="15.75" customHeight="1" spans="3:246">
      <c r="C2513" s="97"/>
      <c r="D2513" s="98"/>
      <c r="F2513" s="99"/>
      <c r="G2513" s="98"/>
      <c r="IE2513" s="79"/>
      <c r="IF2513" s="79"/>
      <c r="IG2513" s="79"/>
      <c r="IH2513" s="79"/>
      <c r="II2513" s="79"/>
      <c r="IJ2513" s="79"/>
      <c r="IK2513" s="79"/>
      <c r="IL2513" s="79"/>
    </row>
    <row r="2514" s="93" customFormat="1" ht="15.75" customHeight="1" spans="3:246">
      <c r="C2514" s="97"/>
      <c r="D2514" s="98"/>
      <c r="F2514" s="99"/>
      <c r="G2514" s="98"/>
      <c r="IE2514" s="79"/>
      <c r="IF2514" s="79"/>
      <c r="IG2514" s="79"/>
      <c r="IH2514" s="79"/>
      <c r="II2514" s="79"/>
      <c r="IJ2514" s="79"/>
      <c r="IK2514" s="79"/>
      <c r="IL2514" s="79"/>
    </row>
    <row r="2515" s="93" customFormat="1" ht="15.75" customHeight="1" spans="3:246">
      <c r="C2515" s="97"/>
      <c r="D2515" s="98"/>
      <c r="F2515" s="99"/>
      <c r="G2515" s="98"/>
      <c r="IE2515" s="79"/>
      <c r="IF2515" s="79"/>
      <c r="IG2515" s="79"/>
      <c r="IH2515" s="79"/>
      <c r="II2515" s="79"/>
      <c r="IJ2515" s="79"/>
      <c r="IK2515" s="79"/>
      <c r="IL2515" s="79"/>
    </row>
    <row r="2516" s="93" customFormat="1" ht="15.75" customHeight="1" spans="3:246">
      <c r="C2516" s="97"/>
      <c r="D2516" s="98"/>
      <c r="F2516" s="99"/>
      <c r="G2516" s="98"/>
      <c r="IE2516" s="79"/>
      <c r="IF2516" s="79"/>
      <c r="IG2516" s="79"/>
      <c r="IH2516" s="79"/>
      <c r="II2516" s="79"/>
      <c r="IJ2516" s="79"/>
      <c r="IK2516" s="79"/>
      <c r="IL2516" s="79"/>
    </row>
    <row r="2517" s="93" customFormat="1" ht="15.75" customHeight="1" spans="3:246">
      <c r="C2517" s="97"/>
      <c r="D2517" s="98"/>
      <c r="F2517" s="99"/>
      <c r="G2517" s="98"/>
      <c r="IE2517" s="79"/>
      <c r="IF2517" s="79"/>
      <c r="IG2517" s="79"/>
      <c r="IH2517" s="79"/>
      <c r="II2517" s="79"/>
      <c r="IJ2517" s="79"/>
      <c r="IK2517" s="79"/>
      <c r="IL2517" s="79"/>
    </row>
    <row r="2518" s="93" customFormat="1" ht="15.75" customHeight="1" spans="3:246">
      <c r="C2518" s="97"/>
      <c r="D2518" s="98"/>
      <c r="F2518" s="99"/>
      <c r="G2518" s="98"/>
      <c r="IE2518" s="79"/>
      <c r="IF2518" s="79"/>
      <c r="IG2518" s="79"/>
      <c r="IH2518" s="79"/>
      <c r="II2518" s="79"/>
      <c r="IJ2518" s="79"/>
      <c r="IK2518" s="79"/>
      <c r="IL2518" s="79"/>
    </row>
    <row r="2519" s="93" customFormat="1" ht="15.75" customHeight="1" spans="3:246">
      <c r="C2519" s="97"/>
      <c r="D2519" s="98"/>
      <c r="F2519" s="99"/>
      <c r="G2519" s="98"/>
      <c r="IE2519" s="79"/>
      <c r="IF2519" s="79"/>
      <c r="IG2519" s="79"/>
      <c r="IH2519" s="79"/>
      <c r="II2519" s="79"/>
      <c r="IJ2519" s="79"/>
      <c r="IK2519" s="79"/>
      <c r="IL2519" s="79"/>
    </row>
    <row r="2520" s="93" customFormat="1" ht="15.75" customHeight="1" spans="3:246">
      <c r="C2520" s="97"/>
      <c r="D2520" s="98"/>
      <c r="F2520" s="99"/>
      <c r="G2520" s="98"/>
      <c r="IE2520" s="79"/>
      <c r="IF2520" s="79"/>
      <c r="IG2520" s="79"/>
      <c r="IH2520" s="79"/>
      <c r="II2520" s="79"/>
      <c r="IJ2520" s="79"/>
      <c r="IK2520" s="79"/>
      <c r="IL2520" s="79"/>
    </row>
    <row r="2521" s="93" customFormat="1" ht="15.75" customHeight="1" spans="3:246">
      <c r="C2521" s="97"/>
      <c r="D2521" s="98"/>
      <c r="F2521" s="99"/>
      <c r="G2521" s="98"/>
      <c r="IE2521" s="79"/>
      <c r="IF2521" s="79"/>
      <c r="IG2521" s="79"/>
      <c r="IH2521" s="79"/>
      <c r="II2521" s="79"/>
      <c r="IJ2521" s="79"/>
      <c r="IK2521" s="79"/>
      <c r="IL2521" s="79"/>
    </row>
    <row r="2522" s="93" customFormat="1" ht="15.75" customHeight="1" spans="3:246">
      <c r="C2522" s="97"/>
      <c r="D2522" s="98"/>
      <c r="F2522" s="99"/>
      <c r="G2522" s="98"/>
      <c r="IE2522" s="79"/>
      <c r="IF2522" s="79"/>
      <c r="IG2522" s="79"/>
      <c r="IH2522" s="79"/>
      <c r="II2522" s="79"/>
      <c r="IJ2522" s="79"/>
      <c r="IK2522" s="79"/>
      <c r="IL2522" s="79"/>
    </row>
    <row r="2523" s="93" customFormat="1" ht="15.75" customHeight="1" spans="3:246">
      <c r="C2523" s="97"/>
      <c r="D2523" s="98"/>
      <c r="F2523" s="99"/>
      <c r="G2523" s="98"/>
      <c r="IE2523" s="79"/>
      <c r="IF2523" s="79"/>
      <c r="IG2523" s="79"/>
      <c r="IH2523" s="79"/>
      <c r="II2523" s="79"/>
      <c r="IJ2523" s="79"/>
      <c r="IK2523" s="79"/>
      <c r="IL2523" s="79"/>
    </row>
    <row r="2524" s="93" customFormat="1" ht="15.75" customHeight="1" spans="3:246">
      <c r="C2524" s="97"/>
      <c r="D2524" s="98"/>
      <c r="F2524" s="99"/>
      <c r="G2524" s="98"/>
      <c r="IE2524" s="79"/>
      <c r="IF2524" s="79"/>
      <c r="IG2524" s="79"/>
      <c r="IH2524" s="79"/>
      <c r="II2524" s="79"/>
      <c r="IJ2524" s="79"/>
      <c r="IK2524" s="79"/>
      <c r="IL2524" s="79"/>
    </row>
    <row r="2525" s="93" customFormat="1" ht="15.75" customHeight="1" spans="3:246">
      <c r="C2525" s="97"/>
      <c r="D2525" s="98"/>
      <c r="F2525" s="99"/>
      <c r="G2525" s="98"/>
      <c r="IE2525" s="79"/>
      <c r="IF2525" s="79"/>
      <c r="IG2525" s="79"/>
      <c r="IH2525" s="79"/>
      <c r="II2525" s="79"/>
      <c r="IJ2525" s="79"/>
      <c r="IK2525" s="79"/>
      <c r="IL2525" s="79"/>
    </row>
    <row r="2526" s="93" customFormat="1" ht="15.75" customHeight="1" spans="3:246">
      <c r="C2526" s="97"/>
      <c r="D2526" s="98"/>
      <c r="F2526" s="99"/>
      <c r="G2526" s="98"/>
      <c r="IE2526" s="79"/>
      <c r="IF2526" s="79"/>
      <c r="IG2526" s="79"/>
      <c r="IH2526" s="79"/>
      <c r="II2526" s="79"/>
      <c r="IJ2526" s="79"/>
      <c r="IK2526" s="79"/>
      <c r="IL2526" s="79"/>
    </row>
    <row r="2527" s="93" customFormat="1" ht="15.75" customHeight="1" spans="3:246">
      <c r="C2527" s="97"/>
      <c r="D2527" s="98"/>
      <c r="F2527" s="99"/>
      <c r="G2527" s="98"/>
      <c r="IE2527" s="79"/>
      <c r="IF2527" s="79"/>
      <c r="IG2527" s="79"/>
      <c r="IH2527" s="79"/>
      <c r="II2527" s="79"/>
      <c r="IJ2527" s="79"/>
      <c r="IK2527" s="79"/>
      <c r="IL2527" s="79"/>
    </row>
    <row r="2528" s="93" customFormat="1" ht="15.75" customHeight="1" spans="3:246">
      <c r="C2528" s="97"/>
      <c r="D2528" s="98"/>
      <c r="F2528" s="99"/>
      <c r="G2528" s="98"/>
      <c r="IE2528" s="79"/>
      <c r="IF2528" s="79"/>
      <c r="IG2528" s="79"/>
      <c r="IH2528" s="79"/>
      <c r="II2528" s="79"/>
      <c r="IJ2528" s="79"/>
      <c r="IK2528" s="79"/>
      <c r="IL2528" s="79"/>
    </row>
    <row r="2529" s="93" customFormat="1" ht="15.75" customHeight="1" spans="3:246">
      <c r="C2529" s="97"/>
      <c r="D2529" s="98"/>
      <c r="F2529" s="99"/>
      <c r="G2529" s="98"/>
      <c r="IE2529" s="79"/>
      <c r="IF2529" s="79"/>
      <c r="IG2529" s="79"/>
      <c r="IH2529" s="79"/>
      <c r="II2529" s="79"/>
      <c r="IJ2529" s="79"/>
      <c r="IK2529" s="79"/>
      <c r="IL2529" s="79"/>
    </row>
    <row r="2530" s="93" customFormat="1" ht="15.75" customHeight="1" spans="3:246">
      <c r="C2530" s="97"/>
      <c r="D2530" s="98"/>
      <c r="F2530" s="99"/>
      <c r="G2530" s="98"/>
      <c r="IE2530" s="79"/>
      <c r="IF2530" s="79"/>
      <c r="IG2530" s="79"/>
      <c r="IH2530" s="79"/>
      <c r="II2530" s="79"/>
      <c r="IJ2530" s="79"/>
      <c r="IK2530" s="79"/>
      <c r="IL2530" s="79"/>
    </row>
    <row r="2531" s="93" customFormat="1" ht="15.75" customHeight="1" spans="3:246">
      <c r="C2531" s="97"/>
      <c r="D2531" s="98"/>
      <c r="F2531" s="99"/>
      <c r="G2531" s="98"/>
      <c r="IE2531" s="79"/>
      <c r="IF2531" s="79"/>
      <c r="IG2531" s="79"/>
      <c r="IH2531" s="79"/>
      <c r="II2531" s="79"/>
      <c r="IJ2531" s="79"/>
      <c r="IK2531" s="79"/>
      <c r="IL2531" s="79"/>
    </row>
    <row r="2532" s="93" customFormat="1" ht="15.75" customHeight="1" spans="3:246">
      <c r="C2532" s="97"/>
      <c r="D2532" s="98"/>
      <c r="F2532" s="99"/>
      <c r="G2532" s="98"/>
      <c r="IE2532" s="79"/>
      <c r="IF2532" s="79"/>
      <c r="IG2532" s="79"/>
      <c r="IH2532" s="79"/>
      <c r="II2532" s="79"/>
      <c r="IJ2532" s="79"/>
      <c r="IK2532" s="79"/>
      <c r="IL2532" s="79"/>
    </row>
    <row r="2533" s="93" customFormat="1" ht="15.75" customHeight="1" spans="3:246">
      <c r="C2533" s="97"/>
      <c r="D2533" s="98"/>
      <c r="F2533" s="99"/>
      <c r="G2533" s="98"/>
      <c r="IE2533" s="79"/>
      <c r="IF2533" s="79"/>
      <c r="IG2533" s="79"/>
      <c r="IH2533" s="79"/>
      <c r="II2533" s="79"/>
      <c r="IJ2533" s="79"/>
      <c r="IK2533" s="79"/>
      <c r="IL2533" s="79"/>
    </row>
    <row r="2534" s="93" customFormat="1" ht="15.75" customHeight="1" spans="3:246">
      <c r="C2534" s="97"/>
      <c r="D2534" s="98"/>
      <c r="F2534" s="99"/>
      <c r="G2534" s="98"/>
      <c r="IE2534" s="79"/>
      <c r="IF2534" s="79"/>
      <c r="IG2534" s="79"/>
      <c r="IH2534" s="79"/>
      <c r="II2534" s="79"/>
      <c r="IJ2534" s="79"/>
      <c r="IK2534" s="79"/>
      <c r="IL2534" s="79"/>
    </row>
    <row r="2535" s="93" customFormat="1" ht="15.75" customHeight="1" spans="3:246">
      <c r="C2535" s="97"/>
      <c r="D2535" s="98"/>
      <c r="F2535" s="99"/>
      <c r="G2535" s="98"/>
      <c r="IE2535" s="79"/>
      <c r="IF2535" s="79"/>
      <c r="IG2535" s="79"/>
      <c r="IH2535" s="79"/>
      <c r="II2535" s="79"/>
      <c r="IJ2535" s="79"/>
      <c r="IK2535" s="79"/>
      <c r="IL2535" s="79"/>
    </row>
    <row r="2536" s="93" customFormat="1" ht="15.75" customHeight="1" spans="3:246">
      <c r="C2536" s="97"/>
      <c r="D2536" s="98"/>
      <c r="F2536" s="99"/>
      <c r="G2536" s="98"/>
      <c r="IE2536" s="79"/>
      <c r="IF2536" s="79"/>
      <c r="IG2536" s="79"/>
      <c r="IH2536" s="79"/>
      <c r="II2536" s="79"/>
      <c r="IJ2536" s="79"/>
      <c r="IK2536" s="79"/>
      <c r="IL2536" s="79"/>
    </row>
    <row r="2537" s="93" customFormat="1" ht="15.75" customHeight="1" spans="3:246">
      <c r="C2537" s="97"/>
      <c r="D2537" s="98"/>
      <c r="F2537" s="99"/>
      <c r="G2537" s="98"/>
      <c r="IE2537" s="79"/>
      <c r="IF2537" s="79"/>
      <c r="IG2537" s="79"/>
      <c r="IH2537" s="79"/>
      <c r="II2537" s="79"/>
      <c r="IJ2537" s="79"/>
      <c r="IK2537" s="79"/>
      <c r="IL2537" s="79"/>
    </row>
    <row r="2538" s="93" customFormat="1" ht="15.75" customHeight="1" spans="3:246">
      <c r="C2538" s="97"/>
      <c r="D2538" s="98"/>
      <c r="F2538" s="99"/>
      <c r="G2538" s="98"/>
      <c r="IE2538" s="79"/>
      <c r="IF2538" s="79"/>
      <c r="IG2538" s="79"/>
      <c r="IH2538" s="79"/>
      <c r="II2538" s="79"/>
      <c r="IJ2538" s="79"/>
      <c r="IK2538" s="79"/>
      <c r="IL2538" s="79"/>
    </row>
    <row r="2539" s="93" customFormat="1" ht="15.75" customHeight="1" spans="3:246">
      <c r="C2539" s="97"/>
      <c r="D2539" s="98"/>
      <c r="F2539" s="99"/>
      <c r="G2539" s="98"/>
      <c r="IE2539" s="79"/>
      <c r="IF2539" s="79"/>
      <c r="IG2539" s="79"/>
      <c r="IH2539" s="79"/>
      <c r="II2539" s="79"/>
      <c r="IJ2539" s="79"/>
      <c r="IK2539" s="79"/>
      <c r="IL2539" s="79"/>
    </row>
    <row r="2540" s="93" customFormat="1" ht="15.75" customHeight="1" spans="3:246">
      <c r="C2540" s="97"/>
      <c r="D2540" s="98"/>
      <c r="F2540" s="99"/>
      <c r="G2540" s="98"/>
      <c r="IE2540" s="79"/>
      <c r="IF2540" s="79"/>
      <c r="IG2540" s="79"/>
      <c r="IH2540" s="79"/>
      <c r="II2540" s="79"/>
      <c r="IJ2540" s="79"/>
      <c r="IK2540" s="79"/>
      <c r="IL2540" s="79"/>
    </row>
    <row r="2541" s="93" customFormat="1" ht="15.75" customHeight="1" spans="3:246">
      <c r="C2541" s="97"/>
      <c r="D2541" s="98"/>
      <c r="F2541" s="99"/>
      <c r="G2541" s="98"/>
      <c r="IE2541" s="79"/>
      <c r="IF2541" s="79"/>
      <c r="IG2541" s="79"/>
      <c r="IH2541" s="79"/>
      <c r="II2541" s="79"/>
      <c r="IJ2541" s="79"/>
      <c r="IK2541" s="79"/>
      <c r="IL2541" s="79"/>
    </row>
    <row r="2542" s="93" customFormat="1" ht="15.75" customHeight="1" spans="3:246">
      <c r="C2542" s="97"/>
      <c r="D2542" s="98"/>
      <c r="F2542" s="99"/>
      <c r="G2542" s="98"/>
      <c r="IE2542" s="79"/>
      <c r="IF2542" s="79"/>
      <c r="IG2542" s="79"/>
      <c r="IH2542" s="79"/>
      <c r="II2542" s="79"/>
      <c r="IJ2542" s="79"/>
      <c r="IK2542" s="79"/>
      <c r="IL2542" s="79"/>
    </row>
    <row r="2543" s="93" customFormat="1" ht="15.75" customHeight="1" spans="3:246">
      <c r="C2543" s="97"/>
      <c r="D2543" s="98"/>
      <c r="F2543" s="99"/>
      <c r="G2543" s="98"/>
      <c r="IE2543" s="79"/>
      <c r="IF2543" s="79"/>
      <c r="IG2543" s="79"/>
      <c r="IH2543" s="79"/>
      <c r="II2543" s="79"/>
      <c r="IJ2543" s="79"/>
      <c r="IK2543" s="79"/>
      <c r="IL2543" s="79"/>
    </row>
    <row r="2544" s="93" customFormat="1" ht="15.75" customHeight="1" spans="3:246">
      <c r="C2544" s="97"/>
      <c r="D2544" s="98"/>
      <c r="F2544" s="99"/>
      <c r="G2544" s="98"/>
      <c r="IE2544" s="79"/>
      <c r="IF2544" s="79"/>
      <c r="IG2544" s="79"/>
      <c r="IH2544" s="79"/>
      <c r="II2544" s="79"/>
      <c r="IJ2544" s="79"/>
      <c r="IK2544" s="79"/>
      <c r="IL2544" s="79"/>
    </row>
    <row r="2545" s="93" customFormat="1" ht="15.75" customHeight="1" spans="3:246">
      <c r="C2545" s="97"/>
      <c r="D2545" s="98"/>
      <c r="F2545" s="99"/>
      <c r="G2545" s="98"/>
      <c r="IE2545" s="79"/>
      <c r="IF2545" s="79"/>
      <c r="IG2545" s="79"/>
      <c r="IH2545" s="79"/>
      <c r="II2545" s="79"/>
      <c r="IJ2545" s="79"/>
      <c r="IK2545" s="79"/>
      <c r="IL2545" s="79"/>
    </row>
    <row r="2546" s="93" customFormat="1" ht="15.75" customHeight="1" spans="3:246">
      <c r="C2546" s="97"/>
      <c r="D2546" s="98"/>
      <c r="F2546" s="99"/>
      <c r="G2546" s="98"/>
      <c r="IE2546" s="79"/>
      <c r="IF2546" s="79"/>
      <c r="IG2546" s="79"/>
      <c r="IH2546" s="79"/>
      <c r="II2546" s="79"/>
      <c r="IJ2546" s="79"/>
      <c r="IK2546" s="79"/>
      <c r="IL2546" s="79"/>
    </row>
    <row r="2547" s="93" customFormat="1" ht="15.75" customHeight="1" spans="3:246">
      <c r="C2547" s="97"/>
      <c r="D2547" s="98"/>
      <c r="F2547" s="99"/>
      <c r="G2547" s="98"/>
      <c r="IE2547" s="79"/>
      <c r="IF2547" s="79"/>
      <c r="IG2547" s="79"/>
      <c r="IH2547" s="79"/>
      <c r="II2547" s="79"/>
      <c r="IJ2547" s="79"/>
      <c r="IK2547" s="79"/>
      <c r="IL2547" s="79"/>
    </row>
    <row r="2548" s="93" customFormat="1" ht="15.75" customHeight="1" spans="3:246">
      <c r="C2548" s="97"/>
      <c r="D2548" s="98"/>
      <c r="F2548" s="99"/>
      <c r="G2548" s="98"/>
      <c r="IE2548" s="79"/>
      <c r="IF2548" s="79"/>
      <c r="IG2548" s="79"/>
      <c r="IH2548" s="79"/>
      <c r="II2548" s="79"/>
      <c r="IJ2548" s="79"/>
      <c r="IK2548" s="79"/>
      <c r="IL2548" s="79"/>
    </row>
    <row r="2549" s="93" customFormat="1" ht="15.75" customHeight="1" spans="3:246">
      <c r="C2549" s="97"/>
      <c r="D2549" s="98"/>
      <c r="F2549" s="99"/>
      <c r="G2549" s="98"/>
      <c r="IE2549" s="79"/>
      <c r="IF2549" s="79"/>
      <c r="IG2549" s="79"/>
      <c r="IH2549" s="79"/>
      <c r="II2549" s="79"/>
      <c r="IJ2549" s="79"/>
      <c r="IK2549" s="79"/>
      <c r="IL2549" s="79"/>
    </row>
    <row r="2550" s="93" customFormat="1" ht="15.75" customHeight="1" spans="3:246">
      <c r="C2550" s="97"/>
      <c r="D2550" s="98"/>
      <c r="F2550" s="99"/>
      <c r="G2550" s="98"/>
      <c r="IE2550" s="79"/>
      <c r="IF2550" s="79"/>
      <c r="IG2550" s="79"/>
      <c r="IH2550" s="79"/>
      <c r="II2550" s="79"/>
      <c r="IJ2550" s="79"/>
      <c r="IK2550" s="79"/>
      <c r="IL2550" s="79"/>
    </row>
    <row r="2551" s="93" customFormat="1" ht="15.75" customHeight="1" spans="3:246">
      <c r="C2551" s="97"/>
      <c r="D2551" s="98"/>
      <c r="F2551" s="99"/>
      <c r="G2551" s="98"/>
      <c r="IE2551" s="79"/>
      <c r="IF2551" s="79"/>
      <c r="IG2551" s="79"/>
      <c r="IH2551" s="79"/>
      <c r="II2551" s="79"/>
      <c r="IJ2551" s="79"/>
      <c r="IK2551" s="79"/>
      <c r="IL2551" s="79"/>
    </row>
    <row r="2552" s="93" customFormat="1" ht="15.75" customHeight="1" spans="3:246">
      <c r="C2552" s="97"/>
      <c r="D2552" s="98"/>
      <c r="F2552" s="99"/>
      <c r="G2552" s="98"/>
      <c r="IE2552" s="79"/>
      <c r="IF2552" s="79"/>
      <c r="IG2552" s="79"/>
      <c r="IH2552" s="79"/>
      <c r="II2552" s="79"/>
      <c r="IJ2552" s="79"/>
      <c r="IK2552" s="79"/>
      <c r="IL2552" s="79"/>
    </row>
    <row r="2553" s="93" customFormat="1" ht="15.75" customHeight="1" spans="3:246">
      <c r="C2553" s="97"/>
      <c r="D2553" s="98"/>
      <c r="F2553" s="99"/>
      <c r="G2553" s="98"/>
      <c r="IE2553" s="79"/>
      <c r="IF2553" s="79"/>
      <c r="IG2553" s="79"/>
      <c r="IH2553" s="79"/>
      <c r="II2553" s="79"/>
      <c r="IJ2553" s="79"/>
      <c r="IK2553" s="79"/>
      <c r="IL2553" s="79"/>
    </row>
    <row r="2554" s="93" customFormat="1" ht="15.75" customHeight="1" spans="3:246">
      <c r="C2554" s="97"/>
      <c r="D2554" s="98"/>
      <c r="F2554" s="99"/>
      <c r="G2554" s="98"/>
      <c r="IE2554" s="79"/>
      <c r="IF2554" s="79"/>
      <c r="IG2554" s="79"/>
      <c r="IH2554" s="79"/>
      <c r="II2554" s="79"/>
      <c r="IJ2554" s="79"/>
      <c r="IK2554" s="79"/>
      <c r="IL2554" s="79"/>
    </row>
    <row r="2555" s="93" customFormat="1" ht="15.75" customHeight="1" spans="3:246">
      <c r="C2555" s="97"/>
      <c r="D2555" s="98"/>
      <c r="F2555" s="99"/>
      <c r="G2555" s="98"/>
      <c r="IE2555" s="79"/>
      <c r="IF2555" s="79"/>
      <c r="IG2555" s="79"/>
      <c r="IH2555" s="79"/>
      <c r="II2555" s="79"/>
      <c r="IJ2555" s="79"/>
      <c r="IK2555" s="79"/>
      <c r="IL2555" s="79"/>
    </row>
    <row r="2556" s="93" customFormat="1" ht="15.75" customHeight="1" spans="3:246">
      <c r="C2556" s="97"/>
      <c r="D2556" s="98"/>
      <c r="F2556" s="99"/>
      <c r="G2556" s="98"/>
      <c r="IE2556" s="79"/>
      <c r="IF2556" s="79"/>
      <c r="IG2556" s="79"/>
      <c r="IH2556" s="79"/>
      <c r="II2556" s="79"/>
      <c r="IJ2556" s="79"/>
      <c r="IK2556" s="79"/>
      <c r="IL2556" s="79"/>
    </row>
    <row r="2557" s="93" customFormat="1" ht="15.75" customHeight="1" spans="3:246">
      <c r="C2557" s="97"/>
      <c r="D2557" s="98"/>
      <c r="F2557" s="99"/>
      <c r="G2557" s="98"/>
      <c r="IE2557" s="79"/>
      <c r="IF2557" s="79"/>
      <c r="IG2557" s="79"/>
      <c r="IH2557" s="79"/>
      <c r="II2557" s="79"/>
      <c r="IJ2557" s="79"/>
      <c r="IK2557" s="79"/>
      <c r="IL2557" s="79"/>
    </row>
    <row r="2558" s="93" customFormat="1" ht="15.75" customHeight="1" spans="3:246">
      <c r="C2558" s="97"/>
      <c r="D2558" s="98"/>
      <c r="F2558" s="99"/>
      <c r="G2558" s="98"/>
      <c r="IE2558" s="79"/>
      <c r="IF2558" s="79"/>
      <c r="IG2558" s="79"/>
      <c r="IH2558" s="79"/>
      <c r="II2558" s="79"/>
      <c r="IJ2558" s="79"/>
      <c r="IK2558" s="79"/>
      <c r="IL2558" s="79"/>
    </row>
    <row r="2559" s="93" customFormat="1" ht="15.75" customHeight="1" spans="3:246">
      <c r="C2559" s="97"/>
      <c r="D2559" s="98"/>
      <c r="F2559" s="99"/>
      <c r="G2559" s="98"/>
      <c r="IE2559" s="79"/>
      <c r="IF2559" s="79"/>
      <c r="IG2559" s="79"/>
      <c r="IH2559" s="79"/>
      <c r="II2559" s="79"/>
      <c r="IJ2559" s="79"/>
      <c r="IK2559" s="79"/>
      <c r="IL2559" s="79"/>
    </row>
    <row r="2560" s="93" customFormat="1" ht="15.75" customHeight="1" spans="3:246">
      <c r="C2560" s="97"/>
      <c r="D2560" s="98"/>
      <c r="F2560" s="99"/>
      <c r="G2560" s="98"/>
      <c r="IE2560" s="79"/>
      <c r="IF2560" s="79"/>
      <c r="IG2560" s="79"/>
      <c r="IH2560" s="79"/>
      <c r="II2560" s="79"/>
      <c r="IJ2560" s="79"/>
      <c r="IK2560" s="79"/>
      <c r="IL2560" s="79"/>
    </row>
    <row r="2561" s="93" customFormat="1" ht="15.75" customHeight="1" spans="3:246">
      <c r="C2561" s="97"/>
      <c r="D2561" s="98"/>
      <c r="F2561" s="99"/>
      <c r="G2561" s="98"/>
      <c r="IE2561" s="79"/>
      <c r="IF2561" s="79"/>
      <c r="IG2561" s="79"/>
      <c r="IH2561" s="79"/>
      <c r="II2561" s="79"/>
      <c r="IJ2561" s="79"/>
      <c r="IK2561" s="79"/>
      <c r="IL2561" s="79"/>
    </row>
    <row r="2562" s="93" customFormat="1" ht="15.75" customHeight="1" spans="3:246">
      <c r="C2562" s="97"/>
      <c r="D2562" s="98"/>
      <c r="F2562" s="99"/>
      <c r="G2562" s="98"/>
      <c r="IE2562" s="79"/>
      <c r="IF2562" s="79"/>
      <c r="IG2562" s="79"/>
      <c r="IH2562" s="79"/>
      <c r="II2562" s="79"/>
      <c r="IJ2562" s="79"/>
      <c r="IK2562" s="79"/>
      <c r="IL2562" s="79"/>
    </row>
    <row r="2563" s="93" customFormat="1" ht="15.75" customHeight="1" spans="3:246">
      <c r="C2563" s="97"/>
      <c r="D2563" s="98"/>
      <c r="F2563" s="99"/>
      <c r="G2563" s="98"/>
      <c r="IE2563" s="79"/>
      <c r="IF2563" s="79"/>
      <c r="IG2563" s="79"/>
      <c r="IH2563" s="79"/>
      <c r="II2563" s="79"/>
      <c r="IJ2563" s="79"/>
      <c r="IK2563" s="79"/>
      <c r="IL2563" s="79"/>
    </row>
    <row r="2564" s="93" customFormat="1" ht="15.75" customHeight="1" spans="3:246">
      <c r="C2564" s="97"/>
      <c r="D2564" s="98"/>
      <c r="F2564" s="99"/>
      <c r="G2564" s="98"/>
      <c r="IE2564" s="79"/>
      <c r="IF2564" s="79"/>
      <c r="IG2564" s="79"/>
      <c r="IH2564" s="79"/>
      <c r="II2564" s="79"/>
      <c r="IJ2564" s="79"/>
      <c r="IK2564" s="79"/>
      <c r="IL2564" s="79"/>
    </row>
    <row r="2565" s="93" customFormat="1" ht="15.75" customHeight="1" spans="3:246">
      <c r="C2565" s="97"/>
      <c r="D2565" s="98"/>
      <c r="F2565" s="99"/>
      <c r="G2565" s="98"/>
      <c r="IE2565" s="79"/>
      <c r="IF2565" s="79"/>
      <c r="IG2565" s="79"/>
      <c r="IH2565" s="79"/>
      <c r="II2565" s="79"/>
      <c r="IJ2565" s="79"/>
      <c r="IK2565" s="79"/>
      <c r="IL2565" s="79"/>
    </row>
    <row r="2566" s="93" customFormat="1" ht="15.75" customHeight="1" spans="3:246">
      <c r="C2566" s="97"/>
      <c r="D2566" s="98"/>
      <c r="F2566" s="99"/>
      <c r="G2566" s="98"/>
      <c r="IE2566" s="79"/>
      <c r="IF2566" s="79"/>
      <c r="IG2566" s="79"/>
      <c r="IH2566" s="79"/>
      <c r="II2566" s="79"/>
      <c r="IJ2566" s="79"/>
      <c r="IK2566" s="79"/>
      <c r="IL2566" s="79"/>
    </row>
    <row r="2567" s="93" customFormat="1" ht="15.75" customHeight="1" spans="3:246">
      <c r="C2567" s="97"/>
      <c r="D2567" s="98"/>
      <c r="F2567" s="99"/>
      <c r="G2567" s="98"/>
      <c r="IE2567" s="79"/>
      <c r="IF2567" s="79"/>
      <c r="IG2567" s="79"/>
      <c r="IH2567" s="79"/>
      <c r="II2567" s="79"/>
      <c r="IJ2567" s="79"/>
      <c r="IK2567" s="79"/>
      <c r="IL2567" s="79"/>
    </row>
    <row r="2568" s="93" customFormat="1" ht="15.75" customHeight="1" spans="3:246">
      <c r="C2568" s="97"/>
      <c r="D2568" s="98"/>
      <c r="F2568" s="99"/>
      <c r="G2568" s="98"/>
      <c r="IE2568" s="79"/>
      <c r="IF2568" s="79"/>
      <c r="IG2568" s="79"/>
      <c r="IH2568" s="79"/>
      <c r="II2568" s="79"/>
      <c r="IJ2568" s="79"/>
      <c r="IK2568" s="79"/>
      <c r="IL2568" s="79"/>
    </row>
    <row r="2569" s="93" customFormat="1" ht="15.75" customHeight="1" spans="3:246">
      <c r="C2569" s="97"/>
      <c r="D2569" s="98"/>
      <c r="F2569" s="99"/>
      <c r="G2569" s="98"/>
      <c r="IE2569" s="79"/>
      <c r="IF2569" s="79"/>
      <c r="IG2569" s="79"/>
      <c r="IH2569" s="79"/>
      <c r="II2569" s="79"/>
      <c r="IJ2569" s="79"/>
      <c r="IK2569" s="79"/>
      <c r="IL2569" s="79"/>
    </row>
    <row r="2570" s="93" customFormat="1" ht="15.75" customHeight="1" spans="3:246">
      <c r="C2570" s="97"/>
      <c r="D2570" s="98"/>
      <c r="F2570" s="99"/>
      <c r="G2570" s="98"/>
      <c r="IE2570" s="79"/>
      <c r="IF2570" s="79"/>
      <c r="IG2570" s="79"/>
      <c r="IH2570" s="79"/>
      <c r="II2570" s="79"/>
      <c r="IJ2570" s="79"/>
      <c r="IK2570" s="79"/>
      <c r="IL2570" s="79"/>
    </row>
    <row r="2571" s="93" customFormat="1" ht="15.75" customHeight="1" spans="3:246">
      <c r="C2571" s="97"/>
      <c r="D2571" s="98"/>
      <c r="F2571" s="99"/>
      <c r="G2571" s="98"/>
      <c r="IE2571" s="79"/>
      <c r="IF2571" s="79"/>
      <c r="IG2571" s="79"/>
      <c r="IH2571" s="79"/>
      <c r="II2571" s="79"/>
      <c r="IJ2571" s="79"/>
      <c r="IK2571" s="79"/>
      <c r="IL2571" s="79"/>
    </row>
    <row r="2572" s="93" customFormat="1" ht="15.75" customHeight="1" spans="3:246">
      <c r="C2572" s="97"/>
      <c r="D2572" s="98"/>
      <c r="F2572" s="99"/>
      <c r="G2572" s="98"/>
      <c r="IE2572" s="79"/>
      <c r="IF2572" s="79"/>
      <c r="IG2572" s="79"/>
      <c r="IH2572" s="79"/>
      <c r="II2572" s="79"/>
      <c r="IJ2572" s="79"/>
      <c r="IK2572" s="79"/>
      <c r="IL2572" s="79"/>
    </row>
    <row r="2573" s="93" customFormat="1" ht="15.75" customHeight="1" spans="3:246">
      <c r="C2573" s="97"/>
      <c r="D2573" s="98"/>
      <c r="F2573" s="99"/>
      <c r="G2573" s="98"/>
      <c r="IE2573" s="79"/>
      <c r="IF2573" s="79"/>
      <c r="IG2573" s="79"/>
      <c r="IH2573" s="79"/>
      <c r="II2573" s="79"/>
      <c r="IJ2573" s="79"/>
      <c r="IK2573" s="79"/>
      <c r="IL2573" s="79"/>
    </row>
    <row r="2574" s="93" customFormat="1" ht="15.75" customHeight="1" spans="3:246">
      <c r="C2574" s="97"/>
      <c r="D2574" s="98"/>
      <c r="F2574" s="99"/>
      <c r="G2574" s="98"/>
      <c r="IE2574" s="79"/>
      <c r="IF2574" s="79"/>
      <c r="IG2574" s="79"/>
      <c r="IH2574" s="79"/>
      <c r="II2574" s="79"/>
      <c r="IJ2574" s="79"/>
      <c r="IK2574" s="79"/>
      <c r="IL2574" s="79"/>
    </row>
    <row r="2575" s="93" customFormat="1" ht="15.75" customHeight="1" spans="3:246">
      <c r="C2575" s="97"/>
      <c r="D2575" s="98"/>
      <c r="F2575" s="99"/>
      <c r="G2575" s="98"/>
      <c r="IE2575" s="79"/>
      <c r="IF2575" s="79"/>
      <c r="IG2575" s="79"/>
      <c r="IH2575" s="79"/>
      <c r="II2575" s="79"/>
      <c r="IJ2575" s="79"/>
      <c r="IK2575" s="79"/>
      <c r="IL2575" s="79"/>
    </row>
    <row r="2576" s="93" customFormat="1" ht="15.75" customHeight="1" spans="3:246">
      <c r="C2576" s="97"/>
      <c r="D2576" s="98"/>
      <c r="F2576" s="99"/>
      <c r="G2576" s="98"/>
      <c r="IE2576" s="79"/>
      <c r="IF2576" s="79"/>
      <c r="IG2576" s="79"/>
      <c r="IH2576" s="79"/>
      <c r="II2576" s="79"/>
      <c r="IJ2576" s="79"/>
      <c r="IK2576" s="79"/>
      <c r="IL2576" s="79"/>
    </row>
    <row r="2577" s="93" customFormat="1" ht="15.75" customHeight="1" spans="3:246">
      <c r="C2577" s="97"/>
      <c r="D2577" s="98"/>
      <c r="F2577" s="99"/>
      <c r="G2577" s="98"/>
      <c r="IE2577" s="79"/>
      <c r="IF2577" s="79"/>
      <c r="IG2577" s="79"/>
      <c r="IH2577" s="79"/>
      <c r="II2577" s="79"/>
      <c r="IJ2577" s="79"/>
      <c r="IK2577" s="79"/>
      <c r="IL2577" s="79"/>
    </row>
    <row r="2578" s="93" customFormat="1" ht="15.75" customHeight="1" spans="3:246">
      <c r="C2578" s="97"/>
      <c r="D2578" s="98"/>
      <c r="F2578" s="99"/>
      <c r="G2578" s="98"/>
      <c r="IE2578" s="79"/>
      <c r="IF2578" s="79"/>
      <c r="IG2578" s="79"/>
      <c r="IH2578" s="79"/>
      <c r="II2578" s="79"/>
      <c r="IJ2578" s="79"/>
      <c r="IK2578" s="79"/>
      <c r="IL2578" s="79"/>
    </row>
    <row r="2579" s="93" customFormat="1" ht="15.75" customHeight="1" spans="3:246">
      <c r="C2579" s="97"/>
      <c r="D2579" s="98"/>
      <c r="F2579" s="99"/>
      <c r="G2579" s="98"/>
      <c r="IE2579" s="79"/>
      <c r="IF2579" s="79"/>
      <c r="IG2579" s="79"/>
      <c r="IH2579" s="79"/>
      <c r="II2579" s="79"/>
      <c r="IJ2579" s="79"/>
      <c r="IK2579" s="79"/>
      <c r="IL2579" s="79"/>
    </row>
    <row r="2580" s="93" customFormat="1" ht="15.75" customHeight="1" spans="3:246">
      <c r="C2580" s="97"/>
      <c r="D2580" s="98"/>
      <c r="F2580" s="99"/>
      <c r="G2580" s="98"/>
      <c r="IE2580" s="79"/>
      <c r="IF2580" s="79"/>
      <c r="IG2580" s="79"/>
      <c r="IH2580" s="79"/>
      <c r="II2580" s="79"/>
      <c r="IJ2580" s="79"/>
      <c r="IK2580" s="79"/>
      <c r="IL2580" s="79"/>
    </row>
    <row r="2581" s="93" customFormat="1" ht="15.75" customHeight="1" spans="3:246">
      <c r="C2581" s="97"/>
      <c r="D2581" s="98"/>
      <c r="F2581" s="99"/>
      <c r="G2581" s="98"/>
      <c r="IE2581" s="79"/>
      <c r="IF2581" s="79"/>
      <c r="IG2581" s="79"/>
      <c r="IH2581" s="79"/>
      <c r="II2581" s="79"/>
      <c r="IJ2581" s="79"/>
      <c r="IK2581" s="79"/>
      <c r="IL2581" s="79"/>
    </row>
    <row r="2582" s="93" customFormat="1" ht="15.75" customHeight="1" spans="3:246">
      <c r="C2582" s="97"/>
      <c r="D2582" s="98"/>
      <c r="F2582" s="99"/>
      <c r="G2582" s="98"/>
      <c r="IE2582" s="79"/>
      <c r="IF2582" s="79"/>
      <c r="IG2582" s="79"/>
      <c r="IH2582" s="79"/>
      <c r="II2582" s="79"/>
      <c r="IJ2582" s="79"/>
      <c r="IK2582" s="79"/>
      <c r="IL2582" s="79"/>
    </row>
    <row r="2583" s="93" customFormat="1" ht="15.75" customHeight="1" spans="3:246">
      <c r="C2583" s="97"/>
      <c r="D2583" s="98"/>
      <c r="F2583" s="99"/>
      <c r="G2583" s="98"/>
      <c r="IE2583" s="79"/>
      <c r="IF2583" s="79"/>
      <c r="IG2583" s="79"/>
      <c r="IH2583" s="79"/>
      <c r="II2583" s="79"/>
      <c r="IJ2583" s="79"/>
      <c r="IK2583" s="79"/>
      <c r="IL2583" s="79"/>
    </row>
    <row r="2584" s="93" customFormat="1" ht="15.75" customHeight="1" spans="3:246">
      <c r="C2584" s="97"/>
      <c r="D2584" s="98"/>
      <c r="F2584" s="99"/>
      <c r="G2584" s="98"/>
      <c r="IE2584" s="79"/>
      <c r="IF2584" s="79"/>
      <c r="IG2584" s="79"/>
      <c r="IH2584" s="79"/>
      <c r="II2584" s="79"/>
      <c r="IJ2584" s="79"/>
      <c r="IK2584" s="79"/>
      <c r="IL2584" s="79"/>
    </row>
    <row r="2585" s="93" customFormat="1" ht="15.75" customHeight="1" spans="3:246">
      <c r="C2585" s="97"/>
      <c r="D2585" s="98"/>
      <c r="F2585" s="99"/>
      <c r="G2585" s="98"/>
      <c r="IE2585" s="79"/>
      <c r="IF2585" s="79"/>
      <c r="IG2585" s="79"/>
      <c r="IH2585" s="79"/>
      <c r="II2585" s="79"/>
      <c r="IJ2585" s="79"/>
      <c r="IK2585" s="79"/>
      <c r="IL2585" s="79"/>
    </row>
    <row r="2586" s="93" customFormat="1" ht="15.75" customHeight="1" spans="3:246">
      <c r="C2586" s="97"/>
      <c r="D2586" s="98"/>
      <c r="F2586" s="99"/>
      <c r="G2586" s="98"/>
      <c r="IE2586" s="79"/>
      <c r="IF2586" s="79"/>
      <c r="IG2586" s="79"/>
      <c r="IH2586" s="79"/>
      <c r="II2586" s="79"/>
      <c r="IJ2586" s="79"/>
      <c r="IK2586" s="79"/>
      <c r="IL2586" s="79"/>
    </row>
    <row r="2587" s="93" customFormat="1" ht="15.75" customHeight="1" spans="3:246">
      <c r="C2587" s="97"/>
      <c r="D2587" s="98"/>
      <c r="F2587" s="99"/>
      <c r="G2587" s="98"/>
      <c r="IE2587" s="79"/>
      <c r="IF2587" s="79"/>
      <c r="IG2587" s="79"/>
      <c r="IH2587" s="79"/>
      <c r="II2587" s="79"/>
      <c r="IJ2587" s="79"/>
      <c r="IK2587" s="79"/>
      <c r="IL2587" s="79"/>
    </row>
    <row r="2588" s="93" customFormat="1" ht="15.75" customHeight="1" spans="3:246">
      <c r="C2588" s="97"/>
      <c r="D2588" s="98"/>
      <c r="F2588" s="99"/>
      <c r="G2588" s="98"/>
      <c r="IE2588" s="79"/>
      <c r="IF2588" s="79"/>
      <c r="IG2588" s="79"/>
      <c r="IH2588" s="79"/>
      <c r="II2588" s="79"/>
      <c r="IJ2588" s="79"/>
      <c r="IK2588" s="79"/>
      <c r="IL2588" s="79"/>
    </row>
    <row r="2589" s="93" customFormat="1" ht="15.75" customHeight="1" spans="3:246">
      <c r="C2589" s="97"/>
      <c r="D2589" s="98"/>
      <c r="F2589" s="99"/>
      <c r="G2589" s="98"/>
      <c r="IE2589" s="79"/>
      <c r="IF2589" s="79"/>
      <c r="IG2589" s="79"/>
      <c r="IH2589" s="79"/>
      <c r="II2589" s="79"/>
      <c r="IJ2589" s="79"/>
      <c r="IK2589" s="79"/>
      <c r="IL2589" s="79"/>
    </row>
    <row r="2590" s="93" customFormat="1" ht="15.75" customHeight="1" spans="3:246">
      <c r="C2590" s="97"/>
      <c r="D2590" s="98"/>
      <c r="F2590" s="99"/>
      <c r="G2590" s="98"/>
      <c r="IE2590" s="79"/>
      <c r="IF2590" s="79"/>
      <c r="IG2590" s="79"/>
      <c r="IH2590" s="79"/>
      <c r="II2590" s="79"/>
      <c r="IJ2590" s="79"/>
      <c r="IK2590" s="79"/>
      <c r="IL2590" s="79"/>
    </row>
    <row r="2591" s="93" customFormat="1" ht="15.75" customHeight="1" spans="3:246">
      <c r="C2591" s="97"/>
      <c r="D2591" s="98"/>
      <c r="F2591" s="99"/>
      <c r="G2591" s="98"/>
      <c r="IE2591" s="79"/>
      <c r="IF2591" s="79"/>
      <c r="IG2591" s="79"/>
      <c r="IH2591" s="79"/>
      <c r="II2591" s="79"/>
      <c r="IJ2591" s="79"/>
      <c r="IK2591" s="79"/>
      <c r="IL2591" s="79"/>
    </row>
    <row r="2592" s="93" customFormat="1" ht="15.75" customHeight="1" spans="3:246">
      <c r="C2592" s="97"/>
      <c r="D2592" s="98"/>
      <c r="F2592" s="99"/>
      <c r="G2592" s="98"/>
      <c r="IE2592" s="79"/>
      <c r="IF2592" s="79"/>
      <c r="IG2592" s="79"/>
      <c r="IH2592" s="79"/>
      <c r="II2592" s="79"/>
      <c r="IJ2592" s="79"/>
      <c r="IK2592" s="79"/>
      <c r="IL2592" s="79"/>
    </row>
    <row r="2593" s="93" customFormat="1" ht="15.75" customHeight="1" spans="3:246">
      <c r="C2593" s="97"/>
      <c r="D2593" s="98"/>
      <c r="F2593" s="99"/>
      <c r="G2593" s="98"/>
      <c r="IE2593" s="79"/>
      <c r="IF2593" s="79"/>
      <c r="IG2593" s="79"/>
      <c r="IH2593" s="79"/>
      <c r="II2593" s="79"/>
      <c r="IJ2593" s="79"/>
      <c r="IK2593" s="79"/>
      <c r="IL2593" s="79"/>
    </row>
    <row r="2594" s="93" customFormat="1" ht="15.75" customHeight="1" spans="3:246">
      <c r="C2594" s="97"/>
      <c r="D2594" s="98"/>
      <c r="F2594" s="99"/>
      <c r="G2594" s="98"/>
      <c r="IE2594" s="79"/>
      <c r="IF2594" s="79"/>
      <c r="IG2594" s="79"/>
      <c r="IH2594" s="79"/>
      <c r="II2594" s="79"/>
      <c r="IJ2594" s="79"/>
      <c r="IK2594" s="79"/>
      <c r="IL2594" s="79"/>
    </row>
    <row r="2595" s="93" customFormat="1" ht="15.75" customHeight="1" spans="3:246">
      <c r="C2595" s="97"/>
      <c r="D2595" s="98"/>
      <c r="F2595" s="99"/>
      <c r="G2595" s="98"/>
      <c r="IE2595" s="79"/>
      <c r="IF2595" s="79"/>
      <c r="IG2595" s="79"/>
      <c r="IH2595" s="79"/>
      <c r="II2595" s="79"/>
      <c r="IJ2595" s="79"/>
      <c r="IK2595" s="79"/>
      <c r="IL2595" s="79"/>
    </row>
    <row r="2596" s="93" customFormat="1" ht="15.75" customHeight="1" spans="3:246">
      <c r="C2596" s="97"/>
      <c r="D2596" s="98"/>
      <c r="F2596" s="99"/>
      <c r="G2596" s="98"/>
      <c r="IE2596" s="79"/>
      <c r="IF2596" s="79"/>
      <c r="IG2596" s="79"/>
      <c r="IH2596" s="79"/>
      <c r="II2596" s="79"/>
      <c r="IJ2596" s="79"/>
      <c r="IK2596" s="79"/>
      <c r="IL2596" s="79"/>
    </row>
    <row r="2597" s="93" customFormat="1" ht="15.75" customHeight="1" spans="3:246">
      <c r="C2597" s="97"/>
      <c r="D2597" s="98"/>
      <c r="F2597" s="99"/>
      <c r="G2597" s="98"/>
      <c r="IE2597" s="79"/>
      <c r="IF2597" s="79"/>
      <c r="IG2597" s="79"/>
      <c r="IH2597" s="79"/>
      <c r="II2597" s="79"/>
      <c r="IJ2597" s="79"/>
      <c r="IK2597" s="79"/>
      <c r="IL2597" s="79"/>
    </row>
    <row r="2598" s="93" customFormat="1" ht="15.75" customHeight="1" spans="3:246">
      <c r="C2598" s="97"/>
      <c r="D2598" s="98"/>
      <c r="F2598" s="99"/>
      <c r="G2598" s="98"/>
      <c r="IE2598" s="79"/>
      <c r="IF2598" s="79"/>
      <c r="IG2598" s="79"/>
      <c r="IH2598" s="79"/>
      <c r="II2598" s="79"/>
      <c r="IJ2598" s="79"/>
      <c r="IK2598" s="79"/>
      <c r="IL2598" s="79"/>
    </row>
    <row r="2599" s="93" customFormat="1" ht="15.75" customHeight="1" spans="3:246">
      <c r="C2599" s="97"/>
      <c r="D2599" s="98"/>
      <c r="F2599" s="99"/>
      <c r="G2599" s="98"/>
      <c r="IE2599" s="79"/>
      <c r="IF2599" s="79"/>
      <c r="IG2599" s="79"/>
      <c r="IH2599" s="79"/>
      <c r="II2599" s="79"/>
      <c r="IJ2599" s="79"/>
      <c r="IK2599" s="79"/>
      <c r="IL2599" s="79"/>
    </row>
    <row r="2600" s="93" customFormat="1" ht="15.75" customHeight="1" spans="3:246">
      <c r="C2600" s="97"/>
      <c r="D2600" s="98"/>
      <c r="F2600" s="99"/>
      <c r="G2600" s="98"/>
      <c r="IE2600" s="79"/>
      <c r="IF2600" s="79"/>
      <c r="IG2600" s="79"/>
      <c r="IH2600" s="79"/>
      <c r="II2600" s="79"/>
      <c r="IJ2600" s="79"/>
      <c r="IK2600" s="79"/>
      <c r="IL2600" s="79"/>
    </row>
    <row r="2601" s="93" customFormat="1" ht="15.75" customHeight="1" spans="3:246">
      <c r="C2601" s="97"/>
      <c r="D2601" s="98"/>
      <c r="F2601" s="99"/>
      <c r="G2601" s="98"/>
      <c r="IE2601" s="79"/>
      <c r="IF2601" s="79"/>
      <c r="IG2601" s="79"/>
      <c r="IH2601" s="79"/>
      <c r="II2601" s="79"/>
      <c r="IJ2601" s="79"/>
      <c r="IK2601" s="79"/>
      <c r="IL2601" s="79"/>
    </row>
    <row r="2602" s="93" customFormat="1" ht="15.75" customHeight="1" spans="3:246">
      <c r="C2602" s="97"/>
      <c r="D2602" s="98"/>
      <c r="F2602" s="99"/>
      <c r="G2602" s="98"/>
      <c r="IE2602" s="79"/>
      <c r="IF2602" s="79"/>
      <c r="IG2602" s="79"/>
      <c r="IH2602" s="79"/>
      <c r="II2602" s="79"/>
      <c r="IJ2602" s="79"/>
      <c r="IK2602" s="79"/>
      <c r="IL2602" s="79"/>
    </row>
    <row r="2603" s="93" customFormat="1" ht="15.75" customHeight="1" spans="3:246">
      <c r="C2603" s="97"/>
      <c r="D2603" s="98"/>
      <c r="F2603" s="99"/>
      <c r="G2603" s="98"/>
      <c r="IE2603" s="79"/>
      <c r="IF2603" s="79"/>
      <c r="IG2603" s="79"/>
      <c r="IH2603" s="79"/>
      <c r="II2603" s="79"/>
      <c r="IJ2603" s="79"/>
      <c r="IK2603" s="79"/>
      <c r="IL2603" s="79"/>
    </row>
    <row r="2604" s="93" customFormat="1" ht="15.75" customHeight="1" spans="3:246">
      <c r="C2604" s="97"/>
      <c r="D2604" s="98"/>
      <c r="F2604" s="99"/>
      <c r="G2604" s="98"/>
      <c r="IE2604" s="79"/>
      <c r="IF2604" s="79"/>
      <c r="IG2604" s="79"/>
      <c r="IH2604" s="79"/>
      <c r="II2604" s="79"/>
      <c r="IJ2604" s="79"/>
      <c r="IK2604" s="79"/>
      <c r="IL2604" s="79"/>
    </row>
    <row r="2605" s="93" customFormat="1" ht="15.75" customHeight="1" spans="3:246">
      <c r="C2605" s="97"/>
      <c r="D2605" s="98"/>
      <c r="F2605" s="99"/>
      <c r="G2605" s="98"/>
      <c r="IE2605" s="79"/>
      <c r="IF2605" s="79"/>
      <c r="IG2605" s="79"/>
      <c r="IH2605" s="79"/>
      <c r="II2605" s="79"/>
      <c r="IJ2605" s="79"/>
      <c r="IK2605" s="79"/>
      <c r="IL2605" s="79"/>
    </row>
    <row r="2606" s="93" customFormat="1" ht="15.75" customHeight="1" spans="3:246">
      <c r="C2606" s="97"/>
      <c r="D2606" s="98"/>
      <c r="F2606" s="99"/>
      <c r="G2606" s="98"/>
      <c r="IE2606" s="79"/>
      <c r="IF2606" s="79"/>
      <c r="IG2606" s="79"/>
      <c r="IH2606" s="79"/>
      <c r="II2606" s="79"/>
      <c r="IJ2606" s="79"/>
      <c r="IK2606" s="79"/>
      <c r="IL2606" s="79"/>
    </row>
    <row r="2607" s="93" customFormat="1" ht="15.75" customHeight="1" spans="3:246">
      <c r="C2607" s="97"/>
      <c r="D2607" s="98"/>
      <c r="F2607" s="99"/>
      <c r="G2607" s="98"/>
      <c r="IE2607" s="79"/>
      <c r="IF2607" s="79"/>
      <c r="IG2607" s="79"/>
      <c r="IH2607" s="79"/>
      <c r="II2607" s="79"/>
      <c r="IJ2607" s="79"/>
      <c r="IK2607" s="79"/>
      <c r="IL2607" s="79"/>
    </row>
    <row r="2608" s="93" customFormat="1" ht="15.75" customHeight="1" spans="3:246">
      <c r="C2608" s="97"/>
      <c r="D2608" s="98"/>
      <c r="F2608" s="99"/>
      <c r="G2608" s="98"/>
      <c r="IE2608" s="79"/>
      <c r="IF2608" s="79"/>
      <c r="IG2608" s="79"/>
      <c r="IH2608" s="79"/>
      <c r="II2608" s="79"/>
      <c r="IJ2608" s="79"/>
      <c r="IK2608" s="79"/>
      <c r="IL2608" s="79"/>
    </row>
    <row r="2609" s="93" customFormat="1" ht="15.75" customHeight="1" spans="3:246">
      <c r="C2609" s="97"/>
      <c r="D2609" s="98"/>
      <c r="F2609" s="99"/>
      <c r="G2609" s="98"/>
      <c r="IE2609" s="79"/>
      <c r="IF2609" s="79"/>
      <c r="IG2609" s="79"/>
      <c r="IH2609" s="79"/>
      <c r="II2609" s="79"/>
      <c r="IJ2609" s="79"/>
      <c r="IK2609" s="79"/>
      <c r="IL2609" s="79"/>
    </row>
    <row r="2610" s="93" customFormat="1" ht="15.75" customHeight="1" spans="3:246">
      <c r="C2610" s="97"/>
      <c r="D2610" s="98"/>
      <c r="F2610" s="99"/>
      <c r="G2610" s="98"/>
      <c r="IE2610" s="79"/>
      <c r="IF2610" s="79"/>
      <c r="IG2610" s="79"/>
      <c r="IH2610" s="79"/>
      <c r="II2610" s="79"/>
      <c r="IJ2610" s="79"/>
      <c r="IK2610" s="79"/>
      <c r="IL2610" s="79"/>
    </row>
    <row r="2611" s="93" customFormat="1" ht="15.75" customHeight="1" spans="3:246">
      <c r="C2611" s="97"/>
      <c r="D2611" s="98"/>
      <c r="F2611" s="99"/>
      <c r="G2611" s="98"/>
      <c r="IE2611" s="79"/>
      <c r="IF2611" s="79"/>
      <c r="IG2611" s="79"/>
      <c r="IH2611" s="79"/>
      <c r="II2611" s="79"/>
      <c r="IJ2611" s="79"/>
      <c r="IK2611" s="79"/>
      <c r="IL2611" s="79"/>
    </row>
    <row r="2612" s="93" customFormat="1" ht="15.75" customHeight="1" spans="3:246">
      <c r="C2612" s="97"/>
      <c r="D2612" s="98"/>
      <c r="F2612" s="99"/>
      <c r="G2612" s="98"/>
      <c r="IE2612" s="79"/>
      <c r="IF2612" s="79"/>
      <c r="IG2612" s="79"/>
      <c r="IH2612" s="79"/>
      <c r="II2612" s="79"/>
      <c r="IJ2612" s="79"/>
      <c r="IK2612" s="79"/>
      <c r="IL2612" s="79"/>
    </row>
    <row r="2613" s="93" customFormat="1" ht="15.75" customHeight="1" spans="3:246">
      <c r="C2613" s="97"/>
      <c r="D2613" s="98"/>
      <c r="F2613" s="99"/>
      <c r="G2613" s="98"/>
      <c r="IE2613" s="79"/>
      <c r="IF2613" s="79"/>
      <c r="IG2613" s="79"/>
      <c r="IH2613" s="79"/>
      <c r="II2613" s="79"/>
      <c r="IJ2613" s="79"/>
      <c r="IK2613" s="79"/>
      <c r="IL2613" s="79"/>
    </row>
    <row r="2614" s="93" customFormat="1" ht="15.75" customHeight="1" spans="3:246">
      <c r="C2614" s="97"/>
      <c r="D2614" s="98"/>
      <c r="F2614" s="99"/>
      <c r="G2614" s="98"/>
      <c r="IE2614" s="79"/>
      <c r="IF2614" s="79"/>
      <c r="IG2614" s="79"/>
      <c r="IH2614" s="79"/>
      <c r="II2614" s="79"/>
      <c r="IJ2614" s="79"/>
      <c r="IK2614" s="79"/>
      <c r="IL2614" s="79"/>
    </row>
    <row r="2615" s="93" customFormat="1" ht="15.75" customHeight="1" spans="3:246">
      <c r="C2615" s="97"/>
      <c r="D2615" s="98"/>
      <c r="F2615" s="99"/>
      <c r="G2615" s="98"/>
      <c r="IE2615" s="79"/>
      <c r="IF2615" s="79"/>
      <c r="IG2615" s="79"/>
      <c r="IH2615" s="79"/>
      <c r="II2615" s="79"/>
      <c r="IJ2615" s="79"/>
      <c r="IK2615" s="79"/>
      <c r="IL2615" s="79"/>
    </row>
    <row r="2616" s="93" customFormat="1" ht="15.75" customHeight="1" spans="3:246">
      <c r="C2616" s="97"/>
      <c r="D2616" s="98"/>
      <c r="F2616" s="99"/>
      <c r="G2616" s="98"/>
      <c r="IE2616" s="79"/>
      <c r="IF2616" s="79"/>
      <c r="IG2616" s="79"/>
      <c r="IH2616" s="79"/>
      <c r="II2616" s="79"/>
      <c r="IJ2616" s="79"/>
      <c r="IK2616" s="79"/>
      <c r="IL2616" s="79"/>
    </row>
    <row r="2617" s="93" customFormat="1" ht="15.75" customHeight="1" spans="3:246">
      <c r="C2617" s="97"/>
      <c r="D2617" s="98"/>
      <c r="F2617" s="99"/>
      <c r="G2617" s="98"/>
      <c r="IE2617" s="79"/>
      <c r="IF2617" s="79"/>
      <c r="IG2617" s="79"/>
      <c r="IH2617" s="79"/>
      <c r="II2617" s="79"/>
      <c r="IJ2617" s="79"/>
      <c r="IK2617" s="79"/>
      <c r="IL2617" s="79"/>
    </row>
    <row r="2618" s="93" customFormat="1" ht="15.75" customHeight="1" spans="3:246">
      <c r="C2618" s="97"/>
      <c r="D2618" s="98"/>
      <c r="F2618" s="99"/>
      <c r="G2618" s="98"/>
      <c r="IE2618" s="79"/>
      <c r="IF2618" s="79"/>
      <c r="IG2618" s="79"/>
      <c r="IH2618" s="79"/>
      <c r="II2618" s="79"/>
      <c r="IJ2618" s="79"/>
      <c r="IK2618" s="79"/>
      <c r="IL2618" s="79"/>
    </row>
    <row r="2619" s="93" customFormat="1" ht="15.75" customHeight="1" spans="3:246">
      <c r="C2619" s="97"/>
      <c r="D2619" s="98"/>
      <c r="F2619" s="99"/>
      <c r="G2619" s="98"/>
      <c r="IE2619" s="79"/>
      <c r="IF2619" s="79"/>
      <c r="IG2619" s="79"/>
      <c r="IH2619" s="79"/>
      <c r="II2619" s="79"/>
      <c r="IJ2619" s="79"/>
      <c r="IK2619" s="79"/>
      <c r="IL2619" s="79"/>
    </row>
    <row r="2620" s="93" customFormat="1" ht="15.75" customHeight="1" spans="3:246">
      <c r="C2620" s="97"/>
      <c r="D2620" s="98"/>
      <c r="F2620" s="99"/>
      <c r="G2620" s="98"/>
      <c r="IE2620" s="79"/>
      <c r="IF2620" s="79"/>
      <c r="IG2620" s="79"/>
      <c r="IH2620" s="79"/>
      <c r="II2620" s="79"/>
      <c r="IJ2620" s="79"/>
      <c r="IK2620" s="79"/>
      <c r="IL2620" s="79"/>
    </row>
    <row r="2621" s="93" customFormat="1" ht="15.75" customHeight="1" spans="3:246">
      <c r="C2621" s="97"/>
      <c r="D2621" s="98"/>
      <c r="F2621" s="99"/>
      <c r="G2621" s="98"/>
      <c r="IE2621" s="79"/>
      <c r="IF2621" s="79"/>
      <c r="IG2621" s="79"/>
      <c r="IH2621" s="79"/>
      <c r="II2621" s="79"/>
      <c r="IJ2621" s="79"/>
      <c r="IK2621" s="79"/>
      <c r="IL2621" s="79"/>
    </row>
    <row r="2622" s="93" customFormat="1" ht="15.75" customHeight="1" spans="3:246">
      <c r="C2622" s="97"/>
      <c r="D2622" s="98"/>
      <c r="F2622" s="99"/>
      <c r="G2622" s="98"/>
      <c r="IE2622" s="79"/>
      <c r="IF2622" s="79"/>
      <c r="IG2622" s="79"/>
      <c r="IH2622" s="79"/>
      <c r="II2622" s="79"/>
      <c r="IJ2622" s="79"/>
      <c r="IK2622" s="79"/>
      <c r="IL2622" s="79"/>
    </row>
    <row r="2623" s="93" customFormat="1" ht="15.75" customHeight="1" spans="3:246">
      <c r="C2623" s="97"/>
      <c r="D2623" s="98"/>
      <c r="F2623" s="99"/>
      <c r="G2623" s="98"/>
      <c r="IE2623" s="79"/>
      <c r="IF2623" s="79"/>
      <c r="IG2623" s="79"/>
      <c r="IH2623" s="79"/>
      <c r="II2623" s="79"/>
      <c r="IJ2623" s="79"/>
      <c r="IK2623" s="79"/>
      <c r="IL2623" s="79"/>
    </row>
    <row r="2624" s="93" customFormat="1" ht="15.75" customHeight="1" spans="3:246">
      <c r="C2624" s="97"/>
      <c r="D2624" s="98"/>
      <c r="F2624" s="99"/>
      <c r="G2624" s="98"/>
      <c r="IE2624" s="79"/>
      <c r="IF2624" s="79"/>
      <c r="IG2624" s="79"/>
      <c r="IH2624" s="79"/>
      <c r="II2624" s="79"/>
      <c r="IJ2624" s="79"/>
      <c r="IK2624" s="79"/>
      <c r="IL2624" s="79"/>
    </row>
    <row r="2625" s="93" customFormat="1" ht="15.75" customHeight="1" spans="3:246">
      <c r="C2625" s="97"/>
      <c r="D2625" s="98"/>
      <c r="F2625" s="99"/>
      <c r="G2625" s="98"/>
      <c r="IE2625" s="79"/>
      <c r="IF2625" s="79"/>
      <c r="IG2625" s="79"/>
      <c r="IH2625" s="79"/>
      <c r="II2625" s="79"/>
      <c r="IJ2625" s="79"/>
      <c r="IK2625" s="79"/>
      <c r="IL2625" s="79"/>
    </row>
    <row r="2626" s="93" customFormat="1" ht="15.75" customHeight="1" spans="3:246">
      <c r="C2626" s="97"/>
      <c r="D2626" s="98"/>
      <c r="F2626" s="99"/>
      <c r="G2626" s="98"/>
      <c r="IE2626" s="79"/>
      <c r="IF2626" s="79"/>
      <c r="IG2626" s="79"/>
      <c r="IH2626" s="79"/>
      <c r="II2626" s="79"/>
      <c r="IJ2626" s="79"/>
      <c r="IK2626" s="79"/>
      <c r="IL2626" s="79"/>
    </row>
    <row r="2627" s="93" customFormat="1" ht="15.75" customHeight="1" spans="3:246">
      <c r="C2627" s="97"/>
      <c r="D2627" s="98"/>
      <c r="F2627" s="99"/>
      <c r="G2627" s="98"/>
      <c r="IE2627" s="79"/>
      <c r="IF2627" s="79"/>
      <c r="IG2627" s="79"/>
      <c r="IH2627" s="79"/>
      <c r="II2627" s="79"/>
      <c r="IJ2627" s="79"/>
      <c r="IK2627" s="79"/>
      <c r="IL2627" s="79"/>
    </row>
    <row r="2628" s="93" customFormat="1" ht="15.75" customHeight="1" spans="3:246">
      <c r="C2628" s="97"/>
      <c r="D2628" s="98"/>
      <c r="F2628" s="99"/>
      <c r="G2628" s="98"/>
      <c r="IE2628" s="79"/>
      <c r="IF2628" s="79"/>
      <c r="IG2628" s="79"/>
      <c r="IH2628" s="79"/>
      <c r="II2628" s="79"/>
      <c r="IJ2628" s="79"/>
      <c r="IK2628" s="79"/>
      <c r="IL2628" s="79"/>
    </row>
    <row r="2629" s="93" customFormat="1" ht="15.75" customHeight="1" spans="3:246">
      <c r="C2629" s="97"/>
      <c r="D2629" s="98"/>
      <c r="F2629" s="99"/>
      <c r="G2629" s="98"/>
      <c r="IE2629" s="79"/>
      <c r="IF2629" s="79"/>
      <c r="IG2629" s="79"/>
      <c r="IH2629" s="79"/>
      <c r="II2629" s="79"/>
      <c r="IJ2629" s="79"/>
      <c r="IK2629" s="79"/>
      <c r="IL2629" s="79"/>
    </row>
    <row r="2630" s="93" customFormat="1" ht="15.75" customHeight="1" spans="3:246">
      <c r="C2630" s="97"/>
      <c r="D2630" s="98"/>
      <c r="F2630" s="99"/>
      <c r="G2630" s="98"/>
      <c r="IE2630" s="79"/>
      <c r="IF2630" s="79"/>
      <c r="IG2630" s="79"/>
      <c r="IH2630" s="79"/>
      <c r="II2630" s="79"/>
      <c r="IJ2630" s="79"/>
      <c r="IK2630" s="79"/>
      <c r="IL2630" s="79"/>
    </row>
    <row r="2631" s="93" customFormat="1" ht="15.75" customHeight="1" spans="3:246">
      <c r="C2631" s="97"/>
      <c r="D2631" s="98"/>
      <c r="F2631" s="99"/>
      <c r="G2631" s="98"/>
      <c r="IE2631" s="79"/>
      <c r="IF2631" s="79"/>
      <c r="IG2631" s="79"/>
      <c r="IH2631" s="79"/>
      <c r="II2631" s="79"/>
      <c r="IJ2631" s="79"/>
      <c r="IK2631" s="79"/>
      <c r="IL2631" s="79"/>
    </row>
    <row r="2632" s="93" customFormat="1" ht="15.75" customHeight="1" spans="3:246">
      <c r="C2632" s="97"/>
      <c r="D2632" s="98"/>
      <c r="F2632" s="99"/>
      <c r="G2632" s="98"/>
      <c r="IE2632" s="79"/>
      <c r="IF2632" s="79"/>
      <c r="IG2632" s="79"/>
      <c r="IH2632" s="79"/>
      <c r="II2632" s="79"/>
      <c r="IJ2632" s="79"/>
      <c r="IK2632" s="79"/>
      <c r="IL2632" s="79"/>
    </row>
    <row r="2633" s="93" customFormat="1" ht="15.75" customHeight="1" spans="3:246">
      <c r="C2633" s="97"/>
      <c r="D2633" s="98"/>
      <c r="F2633" s="99"/>
      <c r="G2633" s="98"/>
      <c r="IE2633" s="79"/>
      <c r="IF2633" s="79"/>
      <c r="IG2633" s="79"/>
      <c r="IH2633" s="79"/>
      <c r="II2633" s="79"/>
      <c r="IJ2633" s="79"/>
      <c r="IK2633" s="79"/>
      <c r="IL2633" s="79"/>
    </row>
    <row r="2634" s="93" customFormat="1" ht="15.75" customHeight="1" spans="3:246">
      <c r="C2634" s="97"/>
      <c r="D2634" s="98"/>
      <c r="F2634" s="99"/>
      <c r="G2634" s="98"/>
      <c r="IE2634" s="79"/>
      <c r="IF2634" s="79"/>
      <c r="IG2634" s="79"/>
      <c r="IH2634" s="79"/>
      <c r="II2634" s="79"/>
      <c r="IJ2634" s="79"/>
      <c r="IK2634" s="79"/>
      <c r="IL2634" s="79"/>
    </row>
    <row r="2635" s="93" customFormat="1" ht="15.75" customHeight="1" spans="3:246">
      <c r="C2635" s="97"/>
      <c r="D2635" s="98"/>
      <c r="F2635" s="99"/>
      <c r="G2635" s="98"/>
      <c r="IE2635" s="79"/>
      <c r="IF2635" s="79"/>
      <c r="IG2635" s="79"/>
      <c r="IH2635" s="79"/>
      <c r="II2635" s="79"/>
      <c r="IJ2635" s="79"/>
      <c r="IK2635" s="79"/>
      <c r="IL2635" s="79"/>
    </row>
    <row r="2636" s="93" customFormat="1" ht="15.75" customHeight="1" spans="3:246">
      <c r="C2636" s="97"/>
      <c r="D2636" s="98"/>
      <c r="F2636" s="99"/>
      <c r="G2636" s="98"/>
      <c r="IE2636" s="79"/>
      <c r="IF2636" s="79"/>
      <c r="IG2636" s="79"/>
      <c r="IH2636" s="79"/>
      <c r="II2636" s="79"/>
      <c r="IJ2636" s="79"/>
      <c r="IK2636" s="79"/>
      <c r="IL2636" s="79"/>
    </row>
    <row r="2637" s="93" customFormat="1" ht="15.75" customHeight="1" spans="3:246">
      <c r="C2637" s="97"/>
      <c r="D2637" s="98"/>
      <c r="F2637" s="99"/>
      <c r="G2637" s="98"/>
      <c r="IE2637" s="79"/>
      <c r="IF2637" s="79"/>
      <c r="IG2637" s="79"/>
      <c r="IH2637" s="79"/>
      <c r="II2637" s="79"/>
      <c r="IJ2637" s="79"/>
      <c r="IK2637" s="79"/>
      <c r="IL2637" s="79"/>
    </row>
    <row r="2638" s="93" customFormat="1" ht="15.75" customHeight="1" spans="3:246">
      <c r="C2638" s="97"/>
      <c r="D2638" s="98"/>
      <c r="F2638" s="99"/>
      <c r="G2638" s="98"/>
      <c r="IE2638" s="79"/>
      <c r="IF2638" s="79"/>
      <c r="IG2638" s="79"/>
      <c r="IH2638" s="79"/>
      <c r="II2638" s="79"/>
      <c r="IJ2638" s="79"/>
      <c r="IK2638" s="79"/>
      <c r="IL2638" s="79"/>
    </row>
    <row r="2639" s="93" customFormat="1" ht="15.75" customHeight="1" spans="3:246">
      <c r="C2639" s="97"/>
      <c r="D2639" s="98"/>
      <c r="F2639" s="99"/>
      <c r="G2639" s="98"/>
      <c r="IE2639" s="79"/>
      <c r="IF2639" s="79"/>
      <c r="IG2639" s="79"/>
      <c r="IH2639" s="79"/>
      <c r="II2639" s="79"/>
      <c r="IJ2639" s="79"/>
      <c r="IK2639" s="79"/>
      <c r="IL2639" s="79"/>
    </row>
    <row r="2640" s="93" customFormat="1" ht="15.75" customHeight="1" spans="3:246">
      <c r="C2640" s="97"/>
      <c r="D2640" s="98"/>
      <c r="F2640" s="99"/>
      <c r="G2640" s="98"/>
      <c r="IE2640" s="79"/>
      <c r="IF2640" s="79"/>
      <c r="IG2640" s="79"/>
      <c r="IH2640" s="79"/>
      <c r="II2640" s="79"/>
      <c r="IJ2640" s="79"/>
      <c r="IK2640" s="79"/>
      <c r="IL2640" s="79"/>
    </row>
    <row r="2641" s="93" customFormat="1" ht="15.75" customHeight="1" spans="3:246">
      <c r="C2641" s="97"/>
      <c r="D2641" s="98"/>
      <c r="F2641" s="99"/>
      <c r="G2641" s="98"/>
      <c r="IE2641" s="79"/>
      <c r="IF2641" s="79"/>
      <c r="IG2641" s="79"/>
      <c r="IH2641" s="79"/>
      <c r="II2641" s="79"/>
      <c r="IJ2641" s="79"/>
      <c r="IK2641" s="79"/>
      <c r="IL2641" s="79"/>
    </row>
    <row r="2642" s="93" customFormat="1" ht="15.75" customHeight="1" spans="3:246">
      <c r="C2642" s="97"/>
      <c r="D2642" s="98"/>
      <c r="F2642" s="99"/>
      <c r="G2642" s="98"/>
      <c r="IE2642" s="79"/>
      <c r="IF2642" s="79"/>
      <c r="IG2642" s="79"/>
      <c r="IH2642" s="79"/>
      <c r="II2642" s="79"/>
      <c r="IJ2642" s="79"/>
      <c r="IK2642" s="79"/>
      <c r="IL2642" s="79"/>
    </row>
    <row r="2643" s="93" customFormat="1" ht="15.75" customHeight="1" spans="3:246">
      <c r="C2643" s="97"/>
      <c r="D2643" s="98"/>
      <c r="F2643" s="99"/>
      <c r="G2643" s="98"/>
      <c r="IE2643" s="79"/>
      <c r="IF2643" s="79"/>
      <c r="IG2643" s="79"/>
      <c r="IH2643" s="79"/>
      <c r="II2643" s="79"/>
      <c r="IJ2643" s="79"/>
      <c r="IK2643" s="79"/>
      <c r="IL2643" s="79"/>
    </row>
    <row r="2644" s="93" customFormat="1" ht="15.75" customHeight="1" spans="3:246">
      <c r="C2644" s="97"/>
      <c r="D2644" s="98"/>
      <c r="F2644" s="99"/>
      <c r="G2644" s="98"/>
      <c r="IE2644" s="79"/>
      <c r="IF2644" s="79"/>
      <c r="IG2644" s="79"/>
      <c r="IH2644" s="79"/>
      <c r="II2644" s="79"/>
      <c r="IJ2644" s="79"/>
      <c r="IK2644" s="79"/>
      <c r="IL2644" s="79"/>
    </row>
    <row r="2645" s="93" customFormat="1" ht="15.75" customHeight="1" spans="3:246">
      <c r="C2645" s="97"/>
      <c r="D2645" s="98"/>
      <c r="F2645" s="99"/>
      <c r="G2645" s="98"/>
      <c r="IE2645" s="79"/>
      <c r="IF2645" s="79"/>
      <c r="IG2645" s="79"/>
      <c r="IH2645" s="79"/>
      <c r="II2645" s="79"/>
      <c r="IJ2645" s="79"/>
      <c r="IK2645" s="79"/>
      <c r="IL2645" s="79"/>
    </row>
    <row r="2646" s="93" customFormat="1" ht="15.75" customHeight="1" spans="3:246">
      <c r="C2646" s="97"/>
      <c r="D2646" s="98"/>
      <c r="F2646" s="99"/>
      <c r="G2646" s="98"/>
      <c r="IE2646" s="79"/>
      <c r="IF2646" s="79"/>
      <c r="IG2646" s="79"/>
      <c r="IH2646" s="79"/>
      <c r="II2646" s="79"/>
      <c r="IJ2646" s="79"/>
      <c r="IK2646" s="79"/>
      <c r="IL2646" s="79"/>
    </row>
    <row r="2647" s="93" customFormat="1" ht="15.75" customHeight="1" spans="3:246">
      <c r="C2647" s="97"/>
      <c r="D2647" s="98"/>
      <c r="F2647" s="99"/>
      <c r="G2647" s="98"/>
      <c r="IE2647" s="79"/>
      <c r="IF2647" s="79"/>
      <c r="IG2647" s="79"/>
      <c r="IH2647" s="79"/>
      <c r="II2647" s="79"/>
      <c r="IJ2647" s="79"/>
      <c r="IK2647" s="79"/>
      <c r="IL2647" s="79"/>
    </row>
    <row r="2648" s="93" customFormat="1" ht="15.75" customHeight="1" spans="3:246">
      <c r="C2648" s="97"/>
      <c r="D2648" s="98"/>
      <c r="F2648" s="99"/>
      <c r="G2648" s="98"/>
      <c r="IE2648" s="79"/>
      <c r="IF2648" s="79"/>
      <c r="IG2648" s="79"/>
      <c r="IH2648" s="79"/>
      <c r="II2648" s="79"/>
      <c r="IJ2648" s="79"/>
      <c r="IK2648" s="79"/>
      <c r="IL2648" s="79"/>
    </row>
    <row r="2649" s="93" customFormat="1" ht="15.75" customHeight="1" spans="3:246">
      <c r="C2649" s="97"/>
      <c r="D2649" s="98"/>
      <c r="F2649" s="99"/>
      <c r="G2649" s="98"/>
      <c r="IE2649" s="79"/>
      <c r="IF2649" s="79"/>
      <c r="IG2649" s="79"/>
      <c r="IH2649" s="79"/>
      <c r="II2649" s="79"/>
      <c r="IJ2649" s="79"/>
      <c r="IK2649" s="79"/>
      <c r="IL2649" s="79"/>
    </row>
    <row r="2650" s="93" customFormat="1" ht="15.75" customHeight="1" spans="3:246">
      <c r="C2650" s="97"/>
      <c r="D2650" s="98"/>
      <c r="F2650" s="99"/>
      <c r="G2650" s="98"/>
      <c r="IE2650" s="79"/>
      <c r="IF2650" s="79"/>
      <c r="IG2650" s="79"/>
      <c r="IH2650" s="79"/>
      <c r="II2650" s="79"/>
      <c r="IJ2650" s="79"/>
      <c r="IK2650" s="79"/>
      <c r="IL2650" s="79"/>
    </row>
    <row r="2651" s="93" customFormat="1" ht="15.75" customHeight="1" spans="3:246">
      <c r="C2651" s="97"/>
      <c r="D2651" s="98"/>
      <c r="F2651" s="99"/>
      <c r="G2651" s="98"/>
      <c r="IE2651" s="79"/>
      <c r="IF2651" s="79"/>
      <c r="IG2651" s="79"/>
      <c r="IH2651" s="79"/>
      <c r="II2651" s="79"/>
      <c r="IJ2651" s="79"/>
      <c r="IK2651" s="79"/>
      <c r="IL2651" s="79"/>
    </row>
    <row r="2652" s="93" customFormat="1" ht="15.75" customHeight="1" spans="3:246">
      <c r="C2652" s="97"/>
      <c r="D2652" s="98"/>
      <c r="F2652" s="99"/>
      <c r="G2652" s="98"/>
      <c r="IE2652" s="79"/>
      <c r="IF2652" s="79"/>
      <c r="IG2652" s="79"/>
      <c r="IH2652" s="79"/>
      <c r="II2652" s="79"/>
      <c r="IJ2652" s="79"/>
      <c r="IK2652" s="79"/>
      <c r="IL2652" s="79"/>
    </row>
    <row r="2653" s="93" customFormat="1" ht="15.75" customHeight="1" spans="3:246">
      <c r="C2653" s="97"/>
      <c r="D2653" s="98"/>
      <c r="F2653" s="99"/>
      <c r="G2653" s="98"/>
      <c r="IE2653" s="79"/>
      <c r="IF2653" s="79"/>
      <c r="IG2653" s="79"/>
      <c r="IH2653" s="79"/>
      <c r="II2653" s="79"/>
      <c r="IJ2653" s="79"/>
      <c r="IK2653" s="79"/>
      <c r="IL2653" s="79"/>
    </row>
    <row r="2654" s="93" customFormat="1" ht="15.75" customHeight="1" spans="3:246">
      <c r="C2654" s="97"/>
      <c r="D2654" s="98"/>
      <c r="F2654" s="99"/>
      <c r="G2654" s="98"/>
      <c r="IE2654" s="79"/>
      <c r="IF2654" s="79"/>
      <c r="IG2654" s="79"/>
      <c r="IH2654" s="79"/>
      <c r="II2654" s="79"/>
      <c r="IJ2654" s="79"/>
      <c r="IK2654" s="79"/>
      <c r="IL2654" s="79"/>
    </row>
    <row r="2655" s="93" customFormat="1" ht="15.75" customHeight="1" spans="3:246">
      <c r="C2655" s="97"/>
      <c r="D2655" s="98"/>
      <c r="F2655" s="99"/>
      <c r="G2655" s="98"/>
      <c r="IE2655" s="79"/>
      <c r="IF2655" s="79"/>
      <c r="IG2655" s="79"/>
      <c r="IH2655" s="79"/>
      <c r="II2655" s="79"/>
      <c r="IJ2655" s="79"/>
      <c r="IK2655" s="79"/>
      <c r="IL2655" s="79"/>
    </row>
    <row r="2656" s="93" customFormat="1" ht="15.75" customHeight="1" spans="3:246">
      <c r="C2656" s="97"/>
      <c r="D2656" s="98"/>
      <c r="F2656" s="99"/>
      <c r="G2656" s="98"/>
      <c r="IE2656" s="79"/>
      <c r="IF2656" s="79"/>
      <c r="IG2656" s="79"/>
      <c r="IH2656" s="79"/>
      <c r="II2656" s="79"/>
      <c r="IJ2656" s="79"/>
      <c r="IK2656" s="79"/>
      <c r="IL2656" s="79"/>
    </row>
    <row r="2657" s="93" customFormat="1" ht="15.75" customHeight="1" spans="3:246">
      <c r="C2657" s="97"/>
      <c r="D2657" s="98"/>
      <c r="F2657" s="99"/>
      <c r="G2657" s="98"/>
      <c r="IE2657" s="79"/>
      <c r="IF2657" s="79"/>
      <c r="IG2657" s="79"/>
      <c r="IH2657" s="79"/>
      <c r="II2657" s="79"/>
      <c r="IJ2657" s="79"/>
      <c r="IK2657" s="79"/>
      <c r="IL2657" s="79"/>
    </row>
    <row r="2658" s="93" customFormat="1" ht="15.75" customHeight="1" spans="3:246">
      <c r="C2658" s="97"/>
      <c r="D2658" s="98"/>
      <c r="F2658" s="99"/>
      <c r="G2658" s="98"/>
      <c r="IE2658" s="79"/>
      <c r="IF2658" s="79"/>
      <c r="IG2658" s="79"/>
      <c r="IH2658" s="79"/>
      <c r="II2658" s="79"/>
      <c r="IJ2658" s="79"/>
      <c r="IK2658" s="79"/>
      <c r="IL2658" s="79"/>
    </row>
    <row r="2659" s="93" customFormat="1" ht="15.75" customHeight="1" spans="3:246">
      <c r="C2659" s="97"/>
      <c r="D2659" s="98"/>
      <c r="F2659" s="99"/>
      <c r="G2659" s="98"/>
      <c r="IE2659" s="79"/>
      <c r="IF2659" s="79"/>
      <c r="IG2659" s="79"/>
      <c r="IH2659" s="79"/>
      <c r="II2659" s="79"/>
      <c r="IJ2659" s="79"/>
      <c r="IK2659" s="79"/>
      <c r="IL2659" s="79"/>
    </row>
    <row r="2660" s="93" customFormat="1" ht="15.75" customHeight="1" spans="3:246">
      <c r="C2660" s="97"/>
      <c r="D2660" s="98"/>
      <c r="F2660" s="99"/>
      <c r="G2660" s="98"/>
      <c r="IE2660" s="79"/>
      <c r="IF2660" s="79"/>
      <c r="IG2660" s="79"/>
      <c r="IH2660" s="79"/>
      <c r="II2660" s="79"/>
      <c r="IJ2660" s="79"/>
      <c r="IK2660" s="79"/>
      <c r="IL2660" s="79"/>
    </row>
    <row r="2661" s="93" customFormat="1" ht="15.75" customHeight="1" spans="3:246">
      <c r="C2661" s="97"/>
      <c r="D2661" s="98"/>
      <c r="F2661" s="99"/>
      <c r="G2661" s="98"/>
      <c r="IE2661" s="79"/>
      <c r="IF2661" s="79"/>
      <c r="IG2661" s="79"/>
      <c r="IH2661" s="79"/>
      <c r="II2661" s="79"/>
      <c r="IJ2661" s="79"/>
      <c r="IK2661" s="79"/>
      <c r="IL2661" s="79"/>
    </row>
    <row r="2662" s="93" customFormat="1" ht="15.75" customHeight="1" spans="3:246">
      <c r="C2662" s="97"/>
      <c r="D2662" s="98"/>
      <c r="F2662" s="99"/>
      <c r="G2662" s="98"/>
      <c r="IE2662" s="79"/>
      <c r="IF2662" s="79"/>
      <c r="IG2662" s="79"/>
      <c r="IH2662" s="79"/>
      <c r="II2662" s="79"/>
      <c r="IJ2662" s="79"/>
      <c r="IK2662" s="79"/>
      <c r="IL2662" s="79"/>
    </row>
    <row r="2663" s="93" customFormat="1" ht="15.75" customHeight="1" spans="3:246">
      <c r="C2663" s="97"/>
      <c r="D2663" s="98"/>
      <c r="F2663" s="99"/>
      <c r="G2663" s="98"/>
      <c r="IE2663" s="79"/>
      <c r="IF2663" s="79"/>
      <c r="IG2663" s="79"/>
      <c r="IH2663" s="79"/>
      <c r="II2663" s="79"/>
      <c r="IJ2663" s="79"/>
      <c r="IK2663" s="79"/>
      <c r="IL2663" s="79"/>
    </row>
    <row r="2664" s="93" customFormat="1" ht="15.75" customHeight="1" spans="3:246">
      <c r="C2664" s="97"/>
      <c r="D2664" s="98"/>
      <c r="F2664" s="99"/>
      <c r="G2664" s="98"/>
      <c r="IE2664" s="79"/>
      <c r="IF2664" s="79"/>
      <c r="IG2664" s="79"/>
      <c r="IH2664" s="79"/>
      <c r="II2664" s="79"/>
      <c r="IJ2664" s="79"/>
      <c r="IK2664" s="79"/>
      <c r="IL2664" s="79"/>
    </row>
    <row r="2665" s="93" customFormat="1" ht="15.75" customHeight="1" spans="3:246">
      <c r="C2665" s="97"/>
      <c r="D2665" s="98"/>
      <c r="F2665" s="99"/>
      <c r="G2665" s="98"/>
      <c r="IE2665" s="79"/>
      <c r="IF2665" s="79"/>
      <c r="IG2665" s="79"/>
      <c r="IH2665" s="79"/>
      <c r="II2665" s="79"/>
      <c r="IJ2665" s="79"/>
      <c r="IK2665" s="79"/>
      <c r="IL2665" s="79"/>
    </row>
    <row r="2666" s="93" customFormat="1" ht="15.75" customHeight="1" spans="3:246">
      <c r="C2666" s="97"/>
      <c r="D2666" s="98"/>
      <c r="F2666" s="99"/>
      <c r="G2666" s="98"/>
      <c r="IE2666" s="79"/>
      <c r="IF2666" s="79"/>
      <c r="IG2666" s="79"/>
      <c r="IH2666" s="79"/>
      <c r="II2666" s="79"/>
      <c r="IJ2666" s="79"/>
      <c r="IK2666" s="79"/>
      <c r="IL2666" s="79"/>
    </row>
    <row r="2667" s="93" customFormat="1" ht="15.75" customHeight="1" spans="3:246">
      <c r="C2667" s="97"/>
      <c r="D2667" s="98"/>
      <c r="F2667" s="99"/>
      <c r="G2667" s="98"/>
      <c r="IE2667" s="79"/>
      <c r="IF2667" s="79"/>
      <c r="IG2667" s="79"/>
      <c r="IH2667" s="79"/>
      <c r="II2667" s="79"/>
      <c r="IJ2667" s="79"/>
      <c r="IK2667" s="79"/>
      <c r="IL2667" s="79"/>
    </row>
    <row r="2668" s="93" customFormat="1" ht="15.75" customHeight="1" spans="3:246">
      <c r="C2668" s="97"/>
      <c r="D2668" s="98"/>
      <c r="F2668" s="99"/>
      <c r="G2668" s="98"/>
      <c r="IE2668" s="79"/>
      <c r="IF2668" s="79"/>
      <c r="IG2668" s="79"/>
      <c r="IH2668" s="79"/>
      <c r="II2668" s="79"/>
      <c r="IJ2668" s="79"/>
      <c r="IK2668" s="79"/>
      <c r="IL2668" s="79"/>
    </row>
    <row r="2669" s="93" customFormat="1" ht="15.75" customHeight="1" spans="3:246">
      <c r="C2669" s="97"/>
      <c r="D2669" s="98"/>
      <c r="F2669" s="99"/>
      <c r="G2669" s="98"/>
      <c r="IE2669" s="79"/>
      <c r="IF2669" s="79"/>
      <c r="IG2669" s="79"/>
      <c r="IH2669" s="79"/>
      <c r="II2669" s="79"/>
      <c r="IJ2669" s="79"/>
      <c r="IK2669" s="79"/>
      <c r="IL2669" s="79"/>
    </row>
    <row r="2670" s="93" customFormat="1" ht="15.75" customHeight="1" spans="3:246">
      <c r="C2670" s="97"/>
      <c r="D2670" s="98"/>
      <c r="F2670" s="99"/>
      <c r="G2670" s="98"/>
      <c r="IE2670" s="79"/>
      <c r="IF2670" s="79"/>
      <c r="IG2670" s="79"/>
      <c r="IH2670" s="79"/>
      <c r="II2670" s="79"/>
      <c r="IJ2670" s="79"/>
      <c r="IK2670" s="79"/>
      <c r="IL2670" s="79"/>
    </row>
    <row r="2671" s="93" customFormat="1" ht="15.75" customHeight="1" spans="3:246">
      <c r="C2671" s="97"/>
      <c r="D2671" s="98"/>
      <c r="F2671" s="99"/>
      <c r="G2671" s="98"/>
      <c r="IE2671" s="79"/>
      <c r="IF2671" s="79"/>
      <c r="IG2671" s="79"/>
      <c r="IH2671" s="79"/>
      <c r="II2671" s="79"/>
      <c r="IJ2671" s="79"/>
      <c r="IK2671" s="79"/>
      <c r="IL2671" s="79"/>
    </row>
    <row r="2672" s="93" customFormat="1" ht="15.75" customHeight="1" spans="3:246">
      <c r="C2672" s="97"/>
      <c r="D2672" s="98"/>
      <c r="F2672" s="99"/>
      <c r="G2672" s="98"/>
      <c r="IE2672" s="79"/>
      <c r="IF2672" s="79"/>
      <c r="IG2672" s="79"/>
      <c r="IH2672" s="79"/>
      <c r="II2672" s="79"/>
      <c r="IJ2672" s="79"/>
      <c r="IK2672" s="79"/>
      <c r="IL2672" s="79"/>
    </row>
    <row r="2673" s="93" customFormat="1" ht="15.75" customHeight="1" spans="3:246">
      <c r="C2673" s="97"/>
      <c r="D2673" s="98"/>
      <c r="F2673" s="99"/>
      <c r="G2673" s="98"/>
      <c r="IE2673" s="79"/>
      <c r="IF2673" s="79"/>
      <c r="IG2673" s="79"/>
      <c r="IH2673" s="79"/>
      <c r="II2673" s="79"/>
      <c r="IJ2673" s="79"/>
      <c r="IK2673" s="79"/>
      <c r="IL2673" s="79"/>
    </row>
    <row r="2674" s="93" customFormat="1" ht="15.75" customHeight="1" spans="3:246">
      <c r="C2674" s="97"/>
      <c r="D2674" s="98"/>
      <c r="F2674" s="99"/>
      <c r="G2674" s="98"/>
      <c r="IE2674" s="79"/>
      <c r="IF2674" s="79"/>
      <c r="IG2674" s="79"/>
      <c r="IH2674" s="79"/>
      <c r="II2674" s="79"/>
      <c r="IJ2674" s="79"/>
      <c r="IK2674" s="79"/>
      <c r="IL2674" s="79"/>
    </row>
    <row r="2675" s="93" customFormat="1" ht="15.75" customHeight="1" spans="3:246">
      <c r="C2675" s="97"/>
      <c r="D2675" s="98"/>
      <c r="F2675" s="99"/>
      <c r="G2675" s="98"/>
      <c r="IE2675" s="79"/>
      <c r="IF2675" s="79"/>
      <c r="IG2675" s="79"/>
      <c r="IH2675" s="79"/>
      <c r="II2675" s="79"/>
      <c r="IJ2675" s="79"/>
      <c r="IK2675" s="79"/>
      <c r="IL2675" s="79"/>
    </row>
    <row r="2676" s="93" customFormat="1" ht="15.75" customHeight="1" spans="3:246">
      <c r="C2676" s="97"/>
      <c r="D2676" s="98"/>
      <c r="F2676" s="99"/>
      <c r="G2676" s="98"/>
      <c r="IE2676" s="79"/>
      <c r="IF2676" s="79"/>
      <c r="IG2676" s="79"/>
      <c r="IH2676" s="79"/>
      <c r="II2676" s="79"/>
      <c r="IJ2676" s="79"/>
      <c r="IK2676" s="79"/>
      <c r="IL2676" s="79"/>
    </row>
    <row r="2677" s="93" customFormat="1" ht="15.75" customHeight="1" spans="3:246">
      <c r="C2677" s="97"/>
      <c r="D2677" s="98"/>
      <c r="F2677" s="99"/>
      <c r="G2677" s="98"/>
      <c r="IE2677" s="79"/>
      <c r="IF2677" s="79"/>
      <c r="IG2677" s="79"/>
      <c r="IH2677" s="79"/>
      <c r="II2677" s="79"/>
      <c r="IJ2677" s="79"/>
      <c r="IK2677" s="79"/>
      <c r="IL2677" s="79"/>
    </row>
    <row r="2678" s="93" customFormat="1" ht="15.75" customHeight="1" spans="3:246">
      <c r="C2678" s="97"/>
      <c r="D2678" s="98"/>
      <c r="F2678" s="99"/>
      <c r="G2678" s="98"/>
      <c r="IE2678" s="79"/>
      <c r="IF2678" s="79"/>
      <c r="IG2678" s="79"/>
      <c r="IH2678" s="79"/>
      <c r="II2678" s="79"/>
      <c r="IJ2678" s="79"/>
      <c r="IK2678" s="79"/>
      <c r="IL2678" s="79"/>
    </row>
    <row r="2679" s="93" customFormat="1" ht="15.75" customHeight="1" spans="3:246">
      <c r="C2679" s="97"/>
      <c r="D2679" s="98"/>
      <c r="F2679" s="99"/>
      <c r="G2679" s="98"/>
      <c r="IE2679" s="79"/>
      <c r="IF2679" s="79"/>
      <c r="IG2679" s="79"/>
      <c r="IH2679" s="79"/>
      <c r="II2679" s="79"/>
      <c r="IJ2679" s="79"/>
      <c r="IK2679" s="79"/>
      <c r="IL2679" s="79"/>
    </row>
    <row r="2680" s="93" customFormat="1" ht="15.75" customHeight="1" spans="3:246">
      <c r="C2680" s="97"/>
      <c r="D2680" s="98"/>
      <c r="F2680" s="99"/>
      <c r="G2680" s="98"/>
      <c r="IE2680" s="79"/>
      <c r="IF2680" s="79"/>
      <c r="IG2680" s="79"/>
      <c r="IH2680" s="79"/>
      <c r="II2680" s="79"/>
      <c r="IJ2680" s="79"/>
      <c r="IK2680" s="79"/>
      <c r="IL2680" s="79"/>
    </row>
    <row r="2681" s="93" customFormat="1" ht="15.75" customHeight="1" spans="3:246">
      <c r="C2681" s="97"/>
      <c r="D2681" s="98"/>
      <c r="F2681" s="99"/>
      <c r="G2681" s="98"/>
      <c r="IE2681" s="79"/>
      <c r="IF2681" s="79"/>
      <c r="IG2681" s="79"/>
      <c r="IH2681" s="79"/>
      <c r="II2681" s="79"/>
      <c r="IJ2681" s="79"/>
      <c r="IK2681" s="79"/>
      <c r="IL2681" s="79"/>
    </row>
    <row r="2682" s="93" customFormat="1" ht="15.75" customHeight="1" spans="3:246">
      <c r="C2682" s="97"/>
      <c r="D2682" s="98"/>
      <c r="F2682" s="99"/>
      <c r="G2682" s="98"/>
      <c r="IE2682" s="79"/>
      <c r="IF2682" s="79"/>
      <c r="IG2682" s="79"/>
      <c r="IH2682" s="79"/>
      <c r="II2682" s="79"/>
      <c r="IJ2682" s="79"/>
      <c r="IK2682" s="79"/>
      <c r="IL2682" s="79"/>
    </row>
    <row r="2683" s="93" customFormat="1" ht="15.75" customHeight="1" spans="3:246">
      <c r="C2683" s="97"/>
      <c r="D2683" s="98"/>
      <c r="F2683" s="99"/>
      <c r="G2683" s="98"/>
      <c r="IE2683" s="79"/>
      <c r="IF2683" s="79"/>
      <c r="IG2683" s="79"/>
      <c r="IH2683" s="79"/>
      <c r="II2683" s="79"/>
      <c r="IJ2683" s="79"/>
      <c r="IK2683" s="79"/>
      <c r="IL2683" s="79"/>
    </row>
    <row r="2684" s="93" customFormat="1" ht="15.75" customHeight="1" spans="3:246">
      <c r="C2684" s="97"/>
      <c r="D2684" s="98"/>
      <c r="F2684" s="99"/>
      <c r="G2684" s="98"/>
      <c r="IE2684" s="79"/>
      <c r="IF2684" s="79"/>
      <c r="IG2684" s="79"/>
      <c r="IH2684" s="79"/>
      <c r="II2684" s="79"/>
      <c r="IJ2684" s="79"/>
      <c r="IK2684" s="79"/>
      <c r="IL2684" s="79"/>
    </row>
    <row r="2685" s="93" customFormat="1" ht="15.75" customHeight="1" spans="3:246">
      <c r="C2685" s="97"/>
      <c r="D2685" s="98"/>
      <c r="F2685" s="99"/>
      <c r="G2685" s="98"/>
      <c r="IE2685" s="79"/>
      <c r="IF2685" s="79"/>
      <c r="IG2685" s="79"/>
      <c r="IH2685" s="79"/>
      <c r="II2685" s="79"/>
      <c r="IJ2685" s="79"/>
      <c r="IK2685" s="79"/>
      <c r="IL2685" s="79"/>
    </row>
    <row r="2686" s="93" customFormat="1" ht="15.75" customHeight="1" spans="3:246">
      <c r="C2686" s="97"/>
      <c r="D2686" s="98"/>
      <c r="F2686" s="99"/>
      <c r="G2686" s="98"/>
      <c r="IE2686" s="79"/>
      <c r="IF2686" s="79"/>
      <c r="IG2686" s="79"/>
      <c r="IH2686" s="79"/>
      <c r="II2686" s="79"/>
      <c r="IJ2686" s="79"/>
      <c r="IK2686" s="79"/>
      <c r="IL2686" s="79"/>
    </row>
    <row r="2687" s="93" customFormat="1" ht="15.75" customHeight="1" spans="3:246">
      <c r="C2687" s="97"/>
      <c r="D2687" s="98"/>
      <c r="F2687" s="99"/>
      <c r="G2687" s="98"/>
      <c r="IE2687" s="79"/>
      <c r="IF2687" s="79"/>
      <c r="IG2687" s="79"/>
      <c r="IH2687" s="79"/>
      <c r="II2687" s="79"/>
      <c r="IJ2687" s="79"/>
      <c r="IK2687" s="79"/>
      <c r="IL2687" s="79"/>
    </row>
    <row r="2688" s="93" customFormat="1" ht="15.75" customHeight="1" spans="3:246">
      <c r="C2688" s="97"/>
      <c r="D2688" s="98"/>
      <c r="F2688" s="99"/>
      <c r="G2688" s="98"/>
      <c r="IE2688" s="79"/>
      <c r="IF2688" s="79"/>
      <c r="IG2688" s="79"/>
      <c r="IH2688" s="79"/>
      <c r="II2688" s="79"/>
      <c r="IJ2688" s="79"/>
      <c r="IK2688" s="79"/>
      <c r="IL2688" s="79"/>
    </row>
    <row r="2689" s="93" customFormat="1" ht="15.75" customHeight="1" spans="3:246">
      <c r="C2689" s="97"/>
      <c r="D2689" s="98"/>
      <c r="F2689" s="99"/>
      <c r="G2689" s="98"/>
      <c r="IE2689" s="79"/>
      <c r="IF2689" s="79"/>
      <c r="IG2689" s="79"/>
      <c r="IH2689" s="79"/>
      <c r="II2689" s="79"/>
      <c r="IJ2689" s="79"/>
      <c r="IK2689" s="79"/>
      <c r="IL2689" s="79"/>
    </row>
    <row r="2690" s="93" customFormat="1" ht="15.75" customHeight="1" spans="3:246">
      <c r="C2690" s="97"/>
      <c r="D2690" s="98"/>
      <c r="F2690" s="99"/>
      <c r="G2690" s="98"/>
      <c r="IE2690" s="79"/>
      <c r="IF2690" s="79"/>
      <c r="IG2690" s="79"/>
      <c r="IH2690" s="79"/>
      <c r="II2690" s="79"/>
      <c r="IJ2690" s="79"/>
      <c r="IK2690" s="79"/>
      <c r="IL2690" s="79"/>
    </row>
    <row r="2691" s="93" customFormat="1" ht="15.75" customHeight="1" spans="3:246">
      <c r="C2691" s="97"/>
      <c r="D2691" s="98"/>
      <c r="F2691" s="99"/>
      <c r="G2691" s="98"/>
      <c r="IE2691" s="79"/>
      <c r="IF2691" s="79"/>
      <c r="IG2691" s="79"/>
      <c r="IH2691" s="79"/>
      <c r="II2691" s="79"/>
      <c r="IJ2691" s="79"/>
      <c r="IK2691" s="79"/>
      <c r="IL2691" s="79"/>
    </row>
    <row r="2692" s="93" customFormat="1" ht="15.75" customHeight="1" spans="3:246">
      <c r="C2692" s="97"/>
      <c r="D2692" s="98"/>
      <c r="F2692" s="99"/>
      <c r="G2692" s="98"/>
      <c r="IE2692" s="79"/>
      <c r="IF2692" s="79"/>
      <c r="IG2692" s="79"/>
      <c r="IH2692" s="79"/>
      <c r="II2692" s="79"/>
      <c r="IJ2692" s="79"/>
      <c r="IK2692" s="79"/>
      <c r="IL2692" s="79"/>
    </row>
    <row r="2693" s="93" customFormat="1" ht="15.75" customHeight="1" spans="3:246">
      <c r="C2693" s="97"/>
      <c r="D2693" s="98"/>
      <c r="F2693" s="99"/>
      <c r="G2693" s="98"/>
      <c r="IE2693" s="79"/>
      <c r="IF2693" s="79"/>
      <c r="IG2693" s="79"/>
      <c r="IH2693" s="79"/>
      <c r="II2693" s="79"/>
      <c r="IJ2693" s="79"/>
      <c r="IK2693" s="79"/>
      <c r="IL2693" s="79"/>
    </row>
    <row r="2694" s="93" customFormat="1" ht="15.75" customHeight="1" spans="3:246">
      <c r="C2694" s="97"/>
      <c r="D2694" s="98"/>
      <c r="F2694" s="99"/>
      <c r="G2694" s="98"/>
      <c r="IE2694" s="79"/>
      <c r="IF2694" s="79"/>
      <c r="IG2694" s="79"/>
      <c r="IH2694" s="79"/>
      <c r="II2694" s="79"/>
      <c r="IJ2694" s="79"/>
      <c r="IK2694" s="79"/>
      <c r="IL2694" s="79"/>
    </row>
    <row r="2695" s="93" customFormat="1" ht="15.75" customHeight="1" spans="3:246">
      <c r="C2695" s="97"/>
      <c r="D2695" s="98"/>
      <c r="F2695" s="99"/>
      <c r="G2695" s="98"/>
      <c r="IE2695" s="79"/>
      <c r="IF2695" s="79"/>
      <c r="IG2695" s="79"/>
      <c r="IH2695" s="79"/>
      <c r="II2695" s="79"/>
      <c r="IJ2695" s="79"/>
      <c r="IK2695" s="79"/>
      <c r="IL2695" s="79"/>
    </row>
    <row r="2696" s="93" customFormat="1" ht="15.75" customHeight="1" spans="3:246">
      <c r="C2696" s="97"/>
      <c r="D2696" s="98"/>
      <c r="F2696" s="99"/>
      <c r="G2696" s="98"/>
      <c r="IE2696" s="79"/>
      <c r="IF2696" s="79"/>
      <c r="IG2696" s="79"/>
      <c r="IH2696" s="79"/>
      <c r="II2696" s="79"/>
      <c r="IJ2696" s="79"/>
      <c r="IK2696" s="79"/>
      <c r="IL2696" s="79"/>
    </row>
    <row r="2697" s="93" customFormat="1" ht="15.75" customHeight="1" spans="3:246">
      <c r="C2697" s="97"/>
      <c r="D2697" s="98"/>
      <c r="F2697" s="99"/>
      <c r="G2697" s="98"/>
      <c r="IE2697" s="79"/>
      <c r="IF2697" s="79"/>
      <c r="IG2697" s="79"/>
      <c r="IH2697" s="79"/>
      <c r="II2697" s="79"/>
      <c r="IJ2697" s="79"/>
      <c r="IK2697" s="79"/>
      <c r="IL2697" s="79"/>
    </row>
    <row r="2698" s="93" customFormat="1" ht="15.75" customHeight="1" spans="3:246">
      <c r="C2698" s="97"/>
      <c r="D2698" s="98"/>
      <c r="F2698" s="99"/>
      <c r="G2698" s="98"/>
      <c r="IE2698" s="79"/>
      <c r="IF2698" s="79"/>
      <c r="IG2698" s="79"/>
      <c r="IH2698" s="79"/>
      <c r="II2698" s="79"/>
      <c r="IJ2698" s="79"/>
      <c r="IK2698" s="79"/>
      <c r="IL2698" s="79"/>
    </row>
    <row r="2699" s="93" customFormat="1" ht="15.75" customHeight="1" spans="3:246">
      <c r="C2699" s="97"/>
      <c r="D2699" s="98"/>
      <c r="F2699" s="99"/>
      <c r="G2699" s="98"/>
      <c r="IE2699" s="79"/>
      <c r="IF2699" s="79"/>
      <c r="IG2699" s="79"/>
      <c r="IH2699" s="79"/>
      <c r="II2699" s="79"/>
      <c r="IJ2699" s="79"/>
      <c r="IK2699" s="79"/>
      <c r="IL2699" s="79"/>
    </row>
    <row r="2700" s="93" customFormat="1" ht="15.75" customHeight="1" spans="3:246">
      <c r="C2700" s="97"/>
      <c r="D2700" s="98"/>
      <c r="F2700" s="99"/>
      <c r="G2700" s="98"/>
      <c r="IE2700" s="79"/>
      <c r="IF2700" s="79"/>
      <c r="IG2700" s="79"/>
      <c r="IH2700" s="79"/>
      <c r="II2700" s="79"/>
      <c r="IJ2700" s="79"/>
      <c r="IK2700" s="79"/>
      <c r="IL2700" s="79"/>
    </row>
    <row r="2701" s="93" customFormat="1" ht="15.75" customHeight="1" spans="3:246">
      <c r="C2701" s="97"/>
      <c r="D2701" s="98"/>
      <c r="F2701" s="99"/>
      <c r="G2701" s="98"/>
      <c r="IE2701" s="79"/>
      <c r="IF2701" s="79"/>
      <c r="IG2701" s="79"/>
      <c r="IH2701" s="79"/>
      <c r="II2701" s="79"/>
      <c r="IJ2701" s="79"/>
      <c r="IK2701" s="79"/>
      <c r="IL2701" s="79"/>
    </row>
    <row r="2702" s="93" customFormat="1" ht="15.75" customHeight="1" spans="3:246">
      <c r="C2702" s="97"/>
      <c r="D2702" s="98"/>
      <c r="F2702" s="99"/>
      <c r="G2702" s="98"/>
      <c r="IE2702" s="79"/>
      <c r="IF2702" s="79"/>
      <c r="IG2702" s="79"/>
      <c r="IH2702" s="79"/>
      <c r="II2702" s="79"/>
      <c r="IJ2702" s="79"/>
      <c r="IK2702" s="79"/>
      <c r="IL2702" s="79"/>
    </row>
    <row r="2703" s="93" customFormat="1" ht="15.75" customHeight="1" spans="3:246">
      <c r="C2703" s="97"/>
      <c r="D2703" s="98"/>
      <c r="F2703" s="99"/>
      <c r="G2703" s="98"/>
      <c r="IE2703" s="79"/>
      <c r="IF2703" s="79"/>
      <c r="IG2703" s="79"/>
      <c r="IH2703" s="79"/>
      <c r="II2703" s="79"/>
      <c r="IJ2703" s="79"/>
      <c r="IK2703" s="79"/>
      <c r="IL2703" s="79"/>
    </row>
    <row r="2704" s="93" customFormat="1" ht="15.75" customHeight="1" spans="3:246">
      <c r="C2704" s="97"/>
      <c r="D2704" s="98"/>
      <c r="F2704" s="99"/>
      <c r="G2704" s="98"/>
      <c r="IE2704" s="79"/>
      <c r="IF2704" s="79"/>
      <c r="IG2704" s="79"/>
      <c r="IH2704" s="79"/>
      <c r="II2704" s="79"/>
      <c r="IJ2704" s="79"/>
      <c r="IK2704" s="79"/>
      <c r="IL2704" s="79"/>
    </row>
    <row r="2705" s="93" customFormat="1" ht="15.75" customHeight="1" spans="3:246">
      <c r="C2705" s="97"/>
      <c r="D2705" s="98"/>
      <c r="F2705" s="99"/>
      <c r="G2705" s="98"/>
      <c r="IE2705" s="79"/>
      <c r="IF2705" s="79"/>
      <c r="IG2705" s="79"/>
      <c r="IH2705" s="79"/>
      <c r="II2705" s="79"/>
      <c r="IJ2705" s="79"/>
      <c r="IK2705" s="79"/>
      <c r="IL2705" s="79"/>
    </row>
    <row r="2706" s="93" customFormat="1" ht="15.75" customHeight="1" spans="3:246">
      <c r="C2706" s="97"/>
      <c r="D2706" s="98"/>
      <c r="F2706" s="99"/>
      <c r="G2706" s="98"/>
      <c r="IE2706" s="79"/>
      <c r="IF2706" s="79"/>
      <c r="IG2706" s="79"/>
      <c r="IH2706" s="79"/>
      <c r="II2706" s="79"/>
      <c r="IJ2706" s="79"/>
      <c r="IK2706" s="79"/>
      <c r="IL2706" s="79"/>
    </row>
    <row r="2707" s="93" customFormat="1" ht="15.75" customHeight="1" spans="3:246">
      <c r="C2707" s="97"/>
      <c r="D2707" s="98"/>
      <c r="F2707" s="99"/>
      <c r="G2707" s="98"/>
      <c r="IE2707" s="79"/>
      <c r="IF2707" s="79"/>
      <c r="IG2707" s="79"/>
      <c r="IH2707" s="79"/>
      <c r="II2707" s="79"/>
      <c r="IJ2707" s="79"/>
      <c r="IK2707" s="79"/>
      <c r="IL2707" s="79"/>
    </row>
    <row r="2708" s="93" customFormat="1" ht="15.75" customHeight="1" spans="3:246">
      <c r="C2708" s="97"/>
      <c r="D2708" s="98"/>
      <c r="F2708" s="99"/>
      <c r="G2708" s="98"/>
      <c r="IE2708" s="79"/>
      <c r="IF2708" s="79"/>
      <c r="IG2708" s="79"/>
      <c r="IH2708" s="79"/>
      <c r="II2708" s="79"/>
      <c r="IJ2708" s="79"/>
      <c r="IK2708" s="79"/>
      <c r="IL2708" s="79"/>
    </row>
    <row r="2709" s="93" customFormat="1" ht="15.75" customHeight="1" spans="3:246">
      <c r="C2709" s="97"/>
      <c r="D2709" s="98"/>
      <c r="F2709" s="99"/>
      <c r="G2709" s="98"/>
      <c r="IE2709" s="79"/>
      <c r="IF2709" s="79"/>
      <c r="IG2709" s="79"/>
      <c r="IH2709" s="79"/>
      <c r="II2709" s="79"/>
      <c r="IJ2709" s="79"/>
      <c r="IK2709" s="79"/>
      <c r="IL2709" s="79"/>
    </row>
    <row r="2710" s="93" customFormat="1" ht="15.75" customHeight="1" spans="3:246">
      <c r="C2710" s="97"/>
      <c r="D2710" s="98"/>
      <c r="F2710" s="99"/>
      <c r="G2710" s="98"/>
      <c r="IE2710" s="79"/>
      <c r="IF2710" s="79"/>
      <c r="IG2710" s="79"/>
      <c r="IH2710" s="79"/>
      <c r="II2710" s="79"/>
      <c r="IJ2710" s="79"/>
      <c r="IK2710" s="79"/>
      <c r="IL2710" s="79"/>
    </row>
    <row r="2711" s="93" customFormat="1" ht="15.75" customHeight="1" spans="3:246">
      <c r="C2711" s="97"/>
      <c r="D2711" s="98"/>
      <c r="F2711" s="99"/>
      <c r="G2711" s="98"/>
      <c r="IE2711" s="79"/>
      <c r="IF2711" s="79"/>
      <c r="IG2711" s="79"/>
      <c r="IH2711" s="79"/>
      <c r="II2711" s="79"/>
      <c r="IJ2711" s="79"/>
      <c r="IK2711" s="79"/>
      <c r="IL2711" s="79"/>
    </row>
    <row r="2712" s="93" customFormat="1" ht="15.75" customHeight="1" spans="3:246">
      <c r="C2712" s="97"/>
      <c r="D2712" s="98"/>
      <c r="F2712" s="99"/>
      <c r="G2712" s="98"/>
      <c r="IE2712" s="79"/>
      <c r="IF2712" s="79"/>
      <c r="IG2712" s="79"/>
      <c r="IH2712" s="79"/>
      <c r="II2712" s="79"/>
      <c r="IJ2712" s="79"/>
      <c r="IK2712" s="79"/>
      <c r="IL2712" s="79"/>
    </row>
    <row r="2713" s="93" customFormat="1" ht="15.75" customHeight="1" spans="3:246">
      <c r="C2713" s="97"/>
      <c r="D2713" s="98"/>
      <c r="F2713" s="99"/>
      <c r="G2713" s="98"/>
      <c r="IE2713" s="79"/>
      <c r="IF2713" s="79"/>
      <c r="IG2713" s="79"/>
      <c r="IH2713" s="79"/>
      <c r="II2713" s="79"/>
      <c r="IJ2713" s="79"/>
      <c r="IK2713" s="79"/>
      <c r="IL2713" s="79"/>
    </row>
    <row r="2714" s="93" customFormat="1" ht="15.75" customHeight="1" spans="3:246">
      <c r="C2714" s="97"/>
      <c r="D2714" s="98"/>
      <c r="F2714" s="99"/>
      <c r="G2714" s="98"/>
      <c r="IE2714" s="79"/>
      <c r="IF2714" s="79"/>
      <c r="IG2714" s="79"/>
      <c r="IH2714" s="79"/>
      <c r="II2714" s="79"/>
      <c r="IJ2714" s="79"/>
      <c r="IK2714" s="79"/>
      <c r="IL2714" s="79"/>
    </row>
    <row r="2715" s="93" customFormat="1" ht="15.75" customHeight="1" spans="3:246">
      <c r="C2715" s="97"/>
      <c r="D2715" s="98"/>
      <c r="F2715" s="99"/>
      <c r="G2715" s="98"/>
      <c r="IE2715" s="79"/>
      <c r="IF2715" s="79"/>
      <c r="IG2715" s="79"/>
      <c r="IH2715" s="79"/>
      <c r="II2715" s="79"/>
      <c r="IJ2715" s="79"/>
      <c r="IK2715" s="79"/>
      <c r="IL2715" s="79"/>
    </row>
    <row r="2716" s="93" customFormat="1" ht="15.75" customHeight="1" spans="3:246">
      <c r="C2716" s="97"/>
      <c r="D2716" s="98"/>
      <c r="F2716" s="99"/>
      <c r="G2716" s="98"/>
      <c r="IE2716" s="79"/>
      <c r="IF2716" s="79"/>
      <c r="IG2716" s="79"/>
      <c r="IH2716" s="79"/>
      <c r="II2716" s="79"/>
      <c r="IJ2716" s="79"/>
      <c r="IK2716" s="79"/>
      <c r="IL2716" s="79"/>
    </row>
    <row r="2717" s="93" customFormat="1" ht="15.75" customHeight="1" spans="3:246">
      <c r="C2717" s="97"/>
      <c r="D2717" s="98"/>
      <c r="F2717" s="99"/>
      <c r="G2717" s="98"/>
      <c r="IE2717" s="79"/>
      <c r="IF2717" s="79"/>
      <c r="IG2717" s="79"/>
      <c r="IH2717" s="79"/>
      <c r="II2717" s="79"/>
      <c r="IJ2717" s="79"/>
      <c r="IK2717" s="79"/>
      <c r="IL2717" s="79"/>
    </row>
    <row r="2718" s="93" customFormat="1" ht="15.75" customHeight="1" spans="3:246">
      <c r="C2718" s="97"/>
      <c r="D2718" s="98"/>
      <c r="F2718" s="99"/>
      <c r="G2718" s="98"/>
      <c r="IE2718" s="79"/>
      <c r="IF2718" s="79"/>
      <c r="IG2718" s="79"/>
      <c r="IH2718" s="79"/>
      <c r="II2718" s="79"/>
      <c r="IJ2718" s="79"/>
      <c r="IK2718" s="79"/>
      <c r="IL2718" s="79"/>
    </row>
    <row r="2719" s="93" customFormat="1" ht="15.75" customHeight="1" spans="3:246">
      <c r="C2719" s="97"/>
      <c r="D2719" s="98"/>
      <c r="F2719" s="99"/>
      <c r="G2719" s="98"/>
      <c r="IE2719" s="79"/>
      <c r="IF2719" s="79"/>
      <c r="IG2719" s="79"/>
      <c r="IH2719" s="79"/>
      <c r="II2719" s="79"/>
      <c r="IJ2719" s="79"/>
      <c r="IK2719" s="79"/>
      <c r="IL2719" s="79"/>
    </row>
    <row r="2720" s="93" customFormat="1" ht="15.75" customHeight="1" spans="3:246">
      <c r="C2720" s="97"/>
      <c r="D2720" s="98"/>
      <c r="F2720" s="99"/>
      <c r="G2720" s="98"/>
      <c r="IE2720" s="79"/>
      <c r="IF2720" s="79"/>
      <c r="IG2720" s="79"/>
      <c r="IH2720" s="79"/>
      <c r="II2720" s="79"/>
      <c r="IJ2720" s="79"/>
      <c r="IK2720" s="79"/>
      <c r="IL2720" s="79"/>
    </row>
    <row r="2721" s="93" customFormat="1" ht="15.75" customHeight="1" spans="3:246">
      <c r="C2721" s="97"/>
      <c r="D2721" s="98"/>
      <c r="F2721" s="99"/>
      <c r="G2721" s="98"/>
      <c r="IE2721" s="79"/>
      <c r="IF2721" s="79"/>
      <c r="IG2721" s="79"/>
      <c r="IH2721" s="79"/>
      <c r="II2721" s="79"/>
      <c r="IJ2721" s="79"/>
      <c r="IK2721" s="79"/>
      <c r="IL2721" s="79"/>
    </row>
    <row r="2722" s="93" customFormat="1" ht="15.75" customHeight="1" spans="3:246">
      <c r="C2722" s="97"/>
      <c r="D2722" s="98"/>
      <c r="F2722" s="99"/>
      <c r="G2722" s="98"/>
      <c r="IE2722" s="79"/>
      <c r="IF2722" s="79"/>
      <c r="IG2722" s="79"/>
      <c r="IH2722" s="79"/>
      <c r="II2722" s="79"/>
      <c r="IJ2722" s="79"/>
      <c r="IK2722" s="79"/>
      <c r="IL2722" s="79"/>
    </row>
    <row r="2723" s="93" customFormat="1" ht="15.75" customHeight="1" spans="3:246">
      <c r="C2723" s="97"/>
      <c r="D2723" s="98"/>
      <c r="F2723" s="99"/>
      <c r="G2723" s="98"/>
      <c r="IE2723" s="79"/>
      <c r="IF2723" s="79"/>
      <c r="IG2723" s="79"/>
      <c r="IH2723" s="79"/>
      <c r="II2723" s="79"/>
      <c r="IJ2723" s="79"/>
      <c r="IK2723" s="79"/>
      <c r="IL2723" s="79"/>
    </row>
    <row r="2724" s="93" customFormat="1" ht="15.75" customHeight="1" spans="3:246">
      <c r="C2724" s="97"/>
      <c r="D2724" s="98"/>
      <c r="F2724" s="99"/>
      <c r="G2724" s="98"/>
      <c r="IE2724" s="79"/>
      <c r="IF2724" s="79"/>
      <c r="IG2724" s="79"/>
      <c r="IH2724" s="79"/>
      <c r="II2724" s="79"/>
      <c r="IJ2724" s="79"/>
      <c r="IK2724" s="79"/>
      <c r="IL2724" s="79"/>
    </row>
    <row r="2725" s="93" customFormat="1" ht="15.75" customHeight="1" spans="3:246">
      <c r="C2725" s="97"/>
      <c r="D2725" s="98"/>
      <c r="F2725" s="99"/>
      <c r="G2725" s="98"/>
      <c r="IE2725" s="79"/>
      <c r="IF2725" s="79"/>
      <c r="IG2725" s="79"/>
      <c r="IH2725" s="79"/>
      <c r="II2725" s="79"/>
      <c r="IJ2725" s="79"/>
      <c r="IK2725" s="79"/>
      <c r="IL2725" s="79"/>
    </row>
    <row r="2726" s="93" customFormat="1" ht="15.75" customHeight="1" spans="3:246">
      <c r="C2726" s="97"/>
      <c r="D2726" s="98"/>
      <c r="F2726" s="99"/>
      <c r="G2726" s="98"/>
      <c r="IE2726" s="79"/>
      <c r="IF2726" s="79"/>
      <c r="IG2726" s="79"/>
      <c r="IH2726" s="79"/>
      <c r="II2726" s="79"/>
      <c r="IJ2726" s="79"/>
      <c r="IK2726" s="79"/>
      <c r="IL2726" s="79"/>
    </row>
    <row r="2727" s="93" customFormat="1" ht="15.75" customHeight="1" spans="3:246">
      <c r="C2727" s="97"/>
      <c r="D2727" s="98"/>
      <c r="F2727" s="99"/>
      <c r="G2727" s="98"/>
      <c r="IE2727" s="79"/>
      <c r="IF2727" s="79"/>
      <c r="IG2727" s="79"/>
      <c r="IH2727" s="79"/>
      <c r="II2727" s="79"/>
      <c r="IJ2727" s="79"/>
      <c r="IK2727" s="79"/>
      <c r="IL2727" s="79"/>
    </row>
    <row r="2728" s="93" customFormat="1" ht="15.75" customHeight="1" spans="3:246">
      <c r="C2728" s="97"/>
      <c r="D2728" s="98"/>
      <c r="F2728" s="99"/>
      <c r="G2728" s="98"/>
      <c r="IE2728" s="79"/>
      <c r="IF2728" s="79"/>
      <c r="IG2728" s="79"/>
      <c r="IH2728" s="79"/>
      <c r="II2728" s="79"/>
      <c r="IJ2728" s="79"/>
      <c r="IK2728" s="79"/>
      <c r="IL2728" s="79"/>
    </row>
    <row r="2729" s="93" customFormat="1" ht="15.75" customHeight="1" spans="3:246">
      <c r="C2729" s="97"/>
      <c r="D2729" s="98"/>
      <c r="F2729" s="99"/>
      <c r="G2729" s="98"/>
      <c r="IE2729" s="79"/>
      <c r="IF2729" s="79"/>
      <c r="IG2729" s="79"/>
      <c r="IH2729" s="79"/>
      <c r="II2729" s="79"/>
      <c r="IJ2729" s="79"/>
      <c r="IK2729" s="79"/>
      <c r="IL2729" s="79"/>
    </row>
    <row r="2730" s="93" customFormat="1" ht="15.75" customHeight="1" spans="3:246">
      <c r="C2730" s="97"/>
      <c r="D2730" s="98"/>
      <c r="F2730" s="99"/>
      <c r="G2730" s="98"/>
      <c r="IE2730" s="79"/>
      <c r="IF2730" s="79"/>
      <c r="IG2730" s="79"/>
      <c r="IH2730" s="79"/>
      <c r="II2730" s="79"/>
      <c r="IJ2730" s="79"/>
      <c r="IK2730" s="79"/>
      <c r="IL2730" s="79"/>
    </row>
    <row r="2731" s="93" customFormat="1" ht="15.75" customHeight="1" spans="3:246">
      <c r="C2731" s="97"/>
      <c r="D2731" s="98"/>
      <c r="F2731" s="99"/>
      <c r="G2731" s="98"/>
      <c r="IE2731" s="79"/>
      <c r="IF2731" s="79"/>
      <c r="IG2731" s="79"/>
      <c r="IH2731" s="79"/>
      <c r="II2731" s="79"/>
      <c r="IJ2731" s="79"/>
      <c r="IK2731" s="79"/>
      <c r="IL2731" s="79"/>
    </row>
    <row r="2732" s="93" customFormat="1" ht="15.75" customHeight="1" spans="3:246">
      <c r="C2732" s="97"/>
      <c r="D2732" s="98"/>
      <c r="F2732" s="99"/>
      <c r="G2732" s="98"/>
      <c r="IE2732" s="79"/>
      <c r="IF2732" s="79"/>
      <c r="IG2732" s="79"/>
      <c r="IH2732" s="79"/>
      <c r="II2732" s="79"/>
      <c r="IJ2732" s="79"/>
      <c r="IK2732" s="79"/>
      <c r="IL2732" s="79"/>
    </row>
    <row r="2733" s="93" customFormat="1" ht="15.75" customHeight="1" spans="3:246">
      <c r="C2733" s="97"/>
      <c r="D2733" s="98"/>
      <c r="F2733" s="99"/>
      <c r="G2733" s="98"/>
      <c r="IE2733" s="79"/>
      <c r="IF2733" s="79"/>
      <c r="IG2733" s="79"/>
      <c r="IH2733" s="79"/>
      <c r="II2733" s="79"/>
      <c r="IJ2733" s="79"/>
      <c r="IK2733" s="79"/>
      <c r="IL2733" s="79"/>
    </row>
    <row r="2734" s="93" customFormat="1" ht="15.75" customHeight="1" spans="3:246">
      <c r="C2734" s="97"/>
      <c r="D2734" s="98"/>
      <c r="F2734" s="99"/>
      <c r="G2734" s="98"/>
      <c r="IE2734" s="79"/>
      <c r="IF2734" s="79"/>
      <c r="IG2734" s="79"/>
      <c r="IH2734" s="79"/>
      <c r="II2734" s="79"/>
      <c r="IJ2734" s="79"/>
      <c r="IK2734" s="79"/>
      <c r="IL2734" s="79"/>
    </row>
    <row r="2735" s="93" customFormat="1" ht="15.75" customHeight="1" spans="3:246">
      <c r="C2735" s="97"/>
      <c r="D2735" s="98"/>
      <c r="F2735" s="99"/>
      <c r="G2735" s="98"/>
      <c r="IE2735" s="79"/>
      <c r="IF2735" s="79"/>
      <c r="IG2735" s="79"/>
      <c r="IH2735" s="79"/>
      <c r="II2735" s="79"/>
      <c r="IJ2735" s="79"/>
      <c r="IK2735" s="79"/>
      <c r="IL2735" s="79"/>
    </row>
    <row r="2736" s="93" customFormat="1" ht="15.75" customHeight="1" spans="3:246">
      <c r="C2736" s="97"/>
      <c r="D2736" s="98"/>
      <c r="F2736" s="99"/>
      <c r="G2736" s="98"/>
      <c r="IE2736" s="79"/>
      <c r="IF2736" s="79"/>
      <c r="IG2736" s="79"/>
      <c r="IH2736" s="79"/>
      <c r="II2736" s="79"/>
      <c r="IJ2736" s="79"/>
      <c r="IK2736" s="79"/>
      <c r="IL2736" s="79"/>
    </row>
    <row r="2737" s="93" customFormat="1" ht="15.75" customHeight="1" spans="3:246">
      <c r="C2737" s="97"/>
      <c r="D2737" s="98"/>
      <c r="F2737" s="99"/>
      <c r="G2737" s="98"/>
      <c r="IE2737" s="79"/>
      <c r="IF2737" s="79"/>
      <c r="IG2737" s="79"/>
      <c r="IH2737" s="79"/>
      <c r="II2737" s="79"/>
      <c r="IJ2737" s="79"/>
      <c r="IK2737" s="79"/>
      <c r="IL2737" s="79"/>
    </row>
    <row r="2738" s="93" customFormat="1" ht="15.75" customHeight="1" spans="3:246">
      <c r="C2738" s="97"/>
      <c r="D2738" s="98"/>
      <c r="F2738" s="99"/>
      <c r="G2738" s="98"/>
      <c r="IE2738" s="79"/>
      <c r="IF2738" s="79"/>
      <c r="IG2738" s="79"/>
      <c r="IH2738" s="79"/>
      <c r="II2738" s="79"/>
      <c r="IJ2738" s="79"/>
      <c r="IK2738" s="79"/>
      <c r="IL2738" s="79"/>
    </row>
    <row r="2739" s="93" customFormat="1" ht="15.75" customHeight="1" spans="3:246">
      <c r="C2739" s="97"/>
      <c r="D2739" s="98"/>
      <c r="F2739" s="99"/>
      <c r="G2739" s="98"/>
      <c r="IE2739" s="79"/>
      <c r="IF2739" s="79"/>
      <c r="IG2739" s="79"/>
      <c r="IH2739" s="79"/>
      <c r="II2739" s="79"/>
      <c r="IJ2739" s="79"/>
      <c r="IK2739" s="79"/>
      <c r="IL2739" s="79"/>
    </row>
    <row r="2740" s="93" customFormat="1" ht="15.75" customHeight="1" spans="3:246">
      <c r="C2740" s="97"/>
      <c r="D2740" s="98"/>
      <c r="F2740" s="99"/>
      <c r="G2740" s="98"/>
      <c r="IE2740" s="79"/>
      <c r="IF2740" s="79"/>
      <c r="IG2740" s="79"/>
      <c r="IH2740" s="79"/>
      <c r="II2740" s="79"/>
      <c r="IJ2740" s="79"/>
      <c r="IK2740" s="79"/>
      <c r="IL2740" s="79"/>
    </row>
    <row r="2741" s="93" customFormat="1" ht="15.75" customHeight="1" spans="3:246">
      <c r="C2741" s="97"/>
      <c r="D2741" s="98"/>
      <c r="F2741" s="99"/>
      <c r="G2741" s="98"/>
      <c r="IE2741" s="79"/>
      <c r="IF2741" s="79"/>
      <c r="IG2741" s="79"/>
      <c r="IH2741" s="79"/>
      <c r="II2741" s="79"/>
      <c r="IJ2741" s="79"/>
      <c r="IK2741" s="79"/>
      <c r="IL2741" s="79"/>
    </row>
    <row r="2742" s="93" customFormat="1" ht="15.75" customHeight="1" spans="3:246">
      <c r="C2742" s="97"/>
      <c r="D2742" s="98"/>
      <c r="F2742" s="99"/>
      <c r="G2742" s="98"/>
      <c r="IE2742" s="79"/>
      <c r="IF2742" s="79"/>
      <c r="IG2742" s="79"/>
      <c r="IH2742" s="79"/>
      <c r="II2742" s="79"/>
      <c r="IJ2742" s="79"/>
      <c r="IK2742" s="79"/>
      <c r="IL2742" s="79"/>
    </row>
    <row r="2743" s="93" customFormat="1" ht="15.75" customHeight="1" spans="3:246">
      <c r="C2743" s="97"/>
      <c r="D2743" s="98"/>
      <c r="F2743" s="99"/>
      <c r="G2743" s="98"/>
      <c r="IE2743" s="79"/>
      <c r="IF2743" s="79"/>
      <c r="IG2743" s="79"/>
      <c r="IH2743" s="79"/>
      <c r="II2743" s="79"/>
      <c r="IJ2743" s="79"/>
      <c r="IK2743" s="79"/>
      <c r="IL2743" s="79"/>
    </row>
    <row r="2744" s="93" customFormat="1" ht="15.75" customHeight="1" spans="3:246">
      <c r="C2744" s="97"/>
      <c r="D2744" s="98"/>
      <c r="F2744" s="99"/>
      <c r="G2744" s="98"/>
      <c r="IE2744" s="79"/>
      <c r="IF2744" s="79"/>
      <c r="IG2744" s="79"/>
      <c r="IH2744" s="79"/>
      <c r="II2744" s="79"/>
      <c r="IJ2744" s="79"/>
      <c r="IK2744" s="79"/>
      <c r="IL2744" s="79"/>
    </row>
    <row r="2745" s="93" customFormat="1" ht="15.75" customHeight="1" spans="3:246">
      <c r="C2745" s="97"/>
      <c r="D2745" s="98"/>
      <c r="F2745" s="99"/>
      <c r="G2745" s="98"/>
      <c r="IE2745" s="79"/>
      <c r="IF2745" s="79"/>
      <c r="IG2745" s="79"/>
      <c r="IH2745" s="79"/>
      <c r="II2745" s="79"/>
      <c r="IJ2745" s="79"/>
      <c r="IK2745" s="79"/>
      <c r="IL2745" s="79"/>
    </row>
    <row r="2746" s="93" customFormat="1" ht="15.75" customHeight="1" spans="3:246">
      <c r="C2746" s="97"/>
      <c r="D2746" s="98"/>
      <c r="F2746" s="99"/>
      <c r="G2746" s="98"/>
      <c r="IE2746" s="79"/>
      <c r="IF2746" s="79"/>
      <c r="IG2746" s="79"/>
      <c r="IH2746" s="79"/>
      <c r="II2746" s="79"/>
      <c r="IJ2746" s="79"/>
      <c r="IK2746" s="79"/>
      <c r="IL2746" s="79"/>
    </row>
    <row r="2747" s="93" customFormat="1" ht="15.75" customHeight="1" spans="3:246">
      <c r="C2747" s="97"/>
      <c r="D2747" s="98"/>
      <c r="F2747" s="99"/>
      <c r="G2747" s="98"/>
      <c r="IE2747" s="79"/>
      <c r="IF2747" s="79"/>
      <c r="IG2747" s="79"/>
      <c r="IH2747" s="79"/>
      <c r="II2747" s="79"/>
      <c r="IJ2747" s="79"/>
      <c r="IK2747" s="79"/>
      <c r="IL2747" s="79"/>
    </row>
    <row r="2748" s="93" customFormat="1" ht="15.75" customHeight="1" spans="3:246">
      <c r="C2748" s="97"/>
      <c r="D2748" s="98"/>
      <c r="F2748" s="99"/>
      <c r="G2748" s="98"/>
      <c r="IE2748" s="79"/>
      <c r="IF2748" s="79"/>
      <c r="IG2748" s="79"/>
      <c r="IH2748" s="79"/>
      <c r="II2748" s="79"/>
      <c r="IJ2748" s="79"/>
      <c r="IK2748" s="79"/>
      <c r="IL2748" s="79"/>
    </row>
    <row r="2749" s="93" customFormat="1" ht="15.75" customHeight="1" spans="3:246">
      <c r="C2749" s="97"/>
      <c r="D2749" s="98"/>
      <c r="F2749" s="99"/>
      <c r="G2749" s="98"/>
      <c r="IE2749" s="79"/>
      <c r="IF2749" s="79"/>
      <c r="IG2749" s="79"/>
      <c r="IH2749" s="79"/>
      <c r="II2749" s="79"/>
      <c r="IJ2749" s="79"/>
      <c r="IK2749" s="79"/>
      <c r="IL2749" s="79"/>
    </row>
    <row r="2750" s="93" customFormat="1" ht="15.75" customHeight="1" spans="3:246">
      <c r="C2750" s="97"/>
      <c r="D2750" s="98"/>
      <c r="F2750" s="99"/>
      <c r="G2750" s="98"/>
      <c r="IE2750" s="79"/>
      <c r="IF2750" s="79"/>
      <c r="IG2750" s="79"/>
      <c r="IH2750" s="79"/>
      <c r="II2750" s="79"/>
      <c r="IJ2750" s="79"/>
      <c r="IK2750" s="79"/>
      <c r="IL2750" s="79"/>
    </row>
    <row r="2751" s="93" customFormat="1" ht="15.75" customHeight="1" spans="3:246">
      <c r="C2751" s="97"/>
      <c r="D2751" s="98"/>
      <c r="F2751" s="99"/>
      <c r="G2751" s="98"/>
      <c r="IE2751" s="79"/>
      <c r="IF2751" s="79"/>
      <c r="IG2751" s="79"/>
      <c r="IH2751" s="79"/>
      <c r="II2751" s="79"/>
      <c r="IJ2751" s="79"/>
      <c r="IK2751" s="79"/>
      <c r="IL2751" s="79"/>
    </row>
    <row r="2752" s="93" customFormat="1" ht="15.75" customHeight="1" spans="3:246">
      <c r="C2752" s="97"/>
      <c r="D2752" s="98"/>
      <c r="F2752" s="99"/>
      <c r="G2752" s="98"/>
      <c r="IE2752" s="79"/>
      <c r="IF2752" s="79"/>
      <c r="IG2752" s="79"/>
      <c r="IH2752" s="79"/>
      <c r="II2752" s="79"/>
      <c r="IJ2752" s="79"/>
      <c r="IK2752" s="79"/>
      <c r="IL2752" s="79"/>
    </row>
    <row r="2753" s="93" customFormat="1" ht="15.75" customHeight="1" spans="3:246">
      <c r="C2753" s="97"/>
      <c r="D2753" s="98"/>
      <c r="F2753" s="99"/>
      <c r="G2753" s="98"/>
      <c r="IE2753" s="79"/>
      <c r="IF2753" s="79"/>
      <c r="IG2753" s="79"/>
      <c r="IH2753" s="79"/>
      <c r="II2753" s="79"/>
      <c r="IJ2753" s="79"/>
      <c r="IK2753" s="79"/>
      <c r="IL2753" s="79"/>
    </row>
    <row r="2754" s="93" customFormat="1" ht="15.75" customHeight="1" spans="3:246">
      <c r="C2754" s="97"/>
      <c r="D2754" s="98"/>
      <c r="F2754" s="99"/>
      <c r="G2754" s="98"/>
      <c r="IE2754" s="79"/>
      <c r="IF2754" s="79"/>
      <c r="IG2754" s="79"/>
      <c r="IH2754" s="79"/>
      <c r="II2754" s="79"/>
      <c r="IJ2754" s="79"/>
      <c r="IK2754" s="79"/>
      <c r="IL2754" s="79"/>
    </row>
    <row r="2755" s="93" customFormat="1" ht="15.75" customHeight="1" spans="3:246">
      <c r="C2755" s="97"/>
      <c r="D2755" s="98"/>
      <c r="F2755" s="99"/>
      <c r="G2755" s="98"/>
      <c r="IE2755" s="79"/>
      <c r="IF2755" s="79"/>
      <c r="IG2755" s="79"/>
      <c r="IH2755" s="79"/>
      <c r="II2755" s="79"/>
      <c r="IJ2755" s="79"/>
      <c r="IK2755" s="79"/>
      <c r="IL2755" s="79"/>
    </row>
    <row r="2756" s="93" customFormat="1" ht="15.75" customHeight="1" spans="3:246">
      <c r="C2756" s="97"/>
      <c r="D2756" s="98"/>
      <c r="F2756" s="99"/>
      <c r="G2756" s="98"/>
      <c r="IE2756" s="79"/>
      <c r="IF2756" s="79"/>
      <c r="IG2756" s="79"/>
      <c r="IH2756" s="79"/>
      <c r="II2756" s="79"/>
      <c r="IJ2756" s="79"/>
      <c r="IK2756" s="79"/>
      <c r="IL2756" s="79"/>
    </row>
    <row r="2757" s="93" customFormat="1" ht="15.75" customHeight="1" spans="3:246">
      <c r="C2757" s="97"/>
      <c r="D2757" s="98"/>
      <c r="F2757" s="99"/>
      <c r="G2757" s="98"/>
      <c r="IE2757" s="79"/>
      <c r="IF2757" s="79"/>
      <c r="IG2757" s="79"/>
      <c r="IH2757" s="79"/>
      <c r="II2757" s="79"/>
      <c r="IJ2757" s="79"/>
      <c r="IK2757" s="79"/>
      <c r="IL2757" s="79"/>
    </row>
    <row r="2758" s="93" customFormat="1" ht="15.75" customHeight="1" spans="3:246">
      <c r="C2758" s="97"/>
      <c r="D2758" s="98"/>
      <c r="F2758" s="99"/>
      <c r="G2758" s="98"/>
      <c r="IE2758" s="79"/>
      <c r="IF2758" s="79"/>
      <c r="IG2758" s="79"/>
      <c r="IH2758" s="79"/>
      <c r="II2758" s="79"/>
      <c r="IJ2758" s="79"/>
      <c r="IK2758" s="79"/>
      <c r="IL2758" s="79"/>
    </row>
    <row r="2759" s="93" customFormat="1" ht="15.75" customHeight="1" spans="3:246">
      <c r="C2759" s="97"/>
      <c r="D2759" s="98"/>
      <c r="F2759" s="99"/>
      <c r="G2759" s="98"/>
      <c r="IE2759" s="79"/>
      <c r="IF2759" s="79"/>
      <c r="IG2759" s="79"/>
      <c r="IH2759" s="79"/>
      <c r="II2759" s="79"/>
      <c r="IJ2759" s="79"/>
      <c r="IK2759" s="79"/>
      <c r="IL2759" s="79"/>
    </row>
    <row r="2760" s="93" customFormat="1" ht="15.75" customHeight="1" spans="3:246">
      <c r="C2760" s="97"/>
      <c r="D2760" s="98"/>
      <c r="F2760" s="99"/>
      <c r="G2760" s="98"/>
      <c r="IE2760" s="79"/>
      <c r="IF2760" s="79"/>
      <c r="IG2760" s="79"/>
      <c r="IH2760" s="79"/>
      <c r="II2760" s="79"/>
      <c r="IJ2760" s="79"/>
      <c r="IK2760" s="79"/>
      <c r="IL2760" s="79"/>
    </row>
    <row r="2761" s="93" customFormat="1" ht="15.75" customHeight="1" spans="3:246">
      <c r="C2761" s="97"/>
      <c r="D2761" s="98"/>
      <c r="F2761" s="99"/>
      <c r="G2761" s="98"/>
      <c r="IE2761" s="79"/>
      <c r="IF2761" s="79"/>
      <c r="IG2761" s="79"/>
      <c r="IH2761" s="79"/>
      <c r="II2761" s="79"/>
      <c r="IJ2761" s="79"/>
      <c r="IK2761" s="79"/>
      <c r="IL2761" s="79"/>
    </row>
    <row r="2762" s="93" customFormat="1" ht="15.75" customHeight="1" spans="3:246">
      <c r="C2762" s="97"/>
      <c r="D2762" s="98"/>
      <c r="F2762" s="99"/>
      <c r="G2762" s="98"/>
      <c r="IE2762" s="79"/>
      <c r="IF2762" s="79"/>
      <c r="IG2762" s="79"/>
      <c r="IH2762" s="79"/>
      <c r="II2762" s="79"/>
      <c r="IJ2762" s="79"/>
      <c r="IK2762" s="79"/>
      <c r="IL2762" s="79"/>
    </row>
    <row r="2763" s="93" customFormat="1" ht="15.75" customHeight="1" spans="3:246">
      <c r="C2763" s="97"/>
      <c r="D2763" s="98"/>
      <c r="F2763" s="99"/>
      <c r="G2763" s="98"/>
      <c r="IE2763" s="79"/>
      <c r="IF2763" s="79"/>
      <c r="IG2763" s="79"/>
      <c r="IH2763" s="79"/>
      <c r="II2763" s="79"/>
      <c r="IJ2763" s="79"/>
      <c r="IK2763" s="79"/>
      <c r="IL2763" s="79"/>
    </row>
    <row r="2764" s="93" customFormat="1" ht="15.75" customHeight="1" spans="3:246">
      <c r="C2764" s="97"/>
      <c r="D2764" s="98"/>
      <c r="F2764" s="99"/>
      <c r="G2764" s="98"/>
      <c r="IE2764" s="79"/>
      <c r="IF2764" s="79"/>
      <c r="IG2764" s="79"/>
      <c r="IH2764" s="79"/>
      <c r="II2764" s="79"/>
      <c r="IJ2764" s="79"/>
      <c r="IK2764" s="79"/>
      <c r="IL2764" s="79"/>
    </row>
    <row r="2765" s="93" customFormat="1" ht="15.75" customHeight="1" spans="3:246">
      <c r="C2765" s="97"/>
      <c r="D2765" s="98"/>
      <c r="F2765" s="99"/>
      <c r="G2765" s="98"/>
      <c r="IE2765" s="79"/>
      <c r="IF2765" s="79"/>
      <c r="IG2765" s="79"/>
      <c r="IH2765" s="79"/>
      <c r="II2765" s="79"/>
      <c r="IJ2765" s="79"/>
      <c r="IK2765" s="79"/>
      <c r="IL2765" s="79"/>
    </row>
    <row r="2766" s="93" customFormat="1" ht="15.75" customHeight="1" spans="3:246">
      <c r="C2766" s="97"/>
      <c r="D2766" s="98"/>
      <c r="F2766" s="99"/>
      <c r="G2766" s="98"/>
      <c r="IE2766" s="79"/>
      <c r="IF2766" s="79"/>
      <c r="IG2766" s="79"/>
      <c r="IH2766" s="79"/>
      <c r="II2766" s="79"/>
      <c r="IJ2766" s="79"/>
      <c r="IK2766" s="79"/>
      <c r="IL2766" s="79"/>
    </row>
    <row r="2767" s="93" customFormat="1" ht="15.75" customHeight="1" spans="3:246">
      <c r="C2767" s="97"/>
      <c r="D2767" s="98"/>
      <c r="F2767" s="99"/>
      <c r="G2767" s="98"/>
      <c r="IE2767" s="79"/>
      <c r="IF2767" s="79"/>
      <c r="IG2767" s="79"/>
      <c r="IH2767" s="79"/>
      <c r="II2767" s="79"/>
      <c r="IJ2767" s="79"/>
      <c r="IK2767" s="79"/>
      <c r="IL2767" s="79"/>
    </row>
    <row r="2768" s="93" customFormat="1" ht="15.75" customHeight="1" spans="3:246">
      <c r="C2768" s="97"/>
      <c r="D2768" s="98"/>
      <c r="F2768" s="99"/>
      <c r="G2768" s="98"/>
      <c r="IE2768" s="79"/>
      <c r="IF2768" s="79"/>
      <c r="IG2768" s="79"/>
      <c r="IH2768" s="79"/>
      <c r="II2768" s="79"/>
      <c r="IJ2768" s="79"/>
      <c r="IK2768" s="79"/>
      <c r="IL2768" s="79"/>
    </row>
    <row r="2769" s="93" customFormat="1" ht="15.75" customHeight="1" spans="3:246">
      <c r="C2769" s="97"/>
      <c r="D2769" s="98"/>
      <c r="F2769" s="99"/>
      <c r="G2769" s="98"/>
      <c r="IE2769" s="79"/>
      <c r="IF2769" s="79"/>
      <c r="IG2769" s="79"/>
      <c r="IH2769" s="79"/>
      <c r="II2769" s="79"/>
      <c r="IJ2769" s="79"/>
      <c r="IK2769" s="79"/>
      <c r="IL2769" s="79"/>
    </row>
    <row r="2770" s="93" customFormat="1" ht="15.75" customHeight="1" spans="3:246">
      <c r="C2770" s="97"/>
      <c r="D2770" s="98"/>
      <c r="F2770" s="99"/>
      <c r="G2770" s="98"/>
      <c r="IE2770" s="79"/>
      <c r="IF2770" s="79"/>
      <c r="IG2770" s="79"/>
      <c r="IH2770" s="79"/>
      <c r="II2770" s="79"/>
      <c r="IJ2770" s="79"/>
      <c r="IK2770" s="79"/>
      <c r="IL2770" s="79"/>
    </row>
    <row r="2771" s="93" customFormat="1" ht="15.75" customHeight="1" spans="3:246">
      <c r="C2771" s="97"/>
      <c r="D2771" s="98"/>
      <c r="F2771" s="99"/>
      <c r="G2771" s="98"/>
      <c r="IE2771" s="79"/>
      <c r="IF2771" s="79"/>
      <c r="IG2771" s="79"/>
      <c r="IH2771" s="79"/>
      <c r="II2771" s="79"/>
      <c r="IJ2771" s="79"/>
      <c r="IK2771" s="79"/>
      <c r="IL2771" s="79"/>
    </row>
    <row r="2772" s="93" customFormat="1" ht="15.75" customHeight="1" spans="3:246">
      <c r="C2772" s="97"/>
      <c r="D2772" s="98"/>
      <c r="F2772" s="99"/>
      <c r="G2772" s="98"/>
      <c r="IE2772" s="79"/>
      <c r="IF2772" s="79"/>
      <c r="IG2772" s="79"/>
      <c r="IH2772" s="79"/>
      <c r="II2772" s="79"/>
      <c r="IJ2772" s="79"/>
      <c r="IK2772" s="79"/>
      <c r="IL2772" s="79"/>
    </row>
    <row r="2773" s="93" customFormat="1" ht="15.75" customHeight="1" spans="3:246">
      <c r="C2773" s="97"/>
      <c r="D2773" s="98"/>
      <c r="F2773" s="99"/>
      <c r="G2773" s="98"/>
      <c r="IE2773" s="79"/>
      <c r="IF2773" s="79"/>
      <c r="IG2773" s="79"/>
      <c r="IH2773" s="79"/>
      <c r="II2773" s="79"/>
      <c r="IJ2773" s="79"/>
      <c r="IK2773" s="79"/>
      <c r="IL2773" s="79"/>
    </row>
    <row r="2774" s="93" customFormat="1" ht="15.75" customHeight="1" spans="3:246">
      <c r="C2774" s="97"/>
      <c r="D2774" s="98"/>
      <c r="F2774" s="99"/>
      <c r="G2774" s="98"/>
      <c r="IE2774" s="79"/>
      <c r="IF2774" s="79"/>
      <c r="IG2774" s="79"/>
      <c r="IH2774" s="79"/>
      <c r="II2774" s="79"/>
      <c r="IJ2774" s="79"/>
      <c r="IK2774" s="79"/>
      <c r="IL2774" s="79"/>
    </row>
    <row r="2775" s="93" customFormat="1" ht="15.75" customHeight="1" spans="3:246">
      <c r="C2775" s="97"/>
      <c r="D2775" s="98"/>
      <c r="F2775" s="99"/>
      <c r="G2775" s="98"/>
      <c r="IE2775" s="79"/>
      <c r="IF2775" s="79"/>
      <c r="IG2775" s="79"/>
      <c r="IH2775" s="79"/>
      <c r="II2775" s="79"/>
      <c r="IJ2775" s="79"/>
      <c r="IK2775" s="79"/>
      <c r="IL2775" s="79"/>
    </row>
    <row r="2776" s="93" customFormat="1" ht="15.75" customHeight="1" spans="3:246">
      <c r="C2776" s="97"/>
      <c r="D2776" s="98"/>
      <c r="F2776" s="99"/>
      <c r="G2776" s="98"/>
      <c r="IE2776" s="79"/>
      <c r="IF2776" s="79"/>
      <c r="IG2776" s="79"/>
      <c r="IH2776" s="79"/>
      <c r="II2776" s="79"/>
      <c r="IJ2776" s="79"/>
      <c r="IK2776" s="79"/>
      <c r="IL2776" s="79"/>
    </row>
    <row r="2777" s="93" customFormat="1" ht="15.75" customHeight="1" spans="3:246">
      <c r="C2777" s="97"/>
      <c r="D2777" s="98"/>
      <c r="F2777" s="99"/>
      <c r="G2777" s="98"/>
      <c r="IE2777" s="79"/>
      <c r="IF2777" s="79"/>
      <c r="IG2777" s="79"/>
      <c r="IH2777" s="79"/>
      <c r="II2777" s="79"/>
      <c r="IJ2777" s="79"/>
      <c r="IK2777" s="79"/>
      <c r="IL2777" s="79"/>
    </row>
    <row r="2778" s="93" customFormat="1" ht="15.75" customHeight="1" spans="3:246">
      <c r="C2778" s="97"/>
      <c r="D2778" s="98"/>
      <c r="F2778" s="99"/>
      <c r="G2778" s="98"/>
      <c r="IE2778" s="79"/>
      <c r="IF2778" s="79"/>
      <c r="IG2778" s="79"/>
      <c r="IH2778" s="79"/>
      <c r="II2778" s="79"/>
      <c r="IJ2778" s="79"/>
      <c r="IK2778" s="79"/>
      <c r="IL2778" s="79"/>
    </row>
    <row r="2779" s="93" customFormat="1" ht="15.75" customHeight="1" spans="3:246">
      <c r="C2779" s="97"/>
      <c r="D2779" s="98"/>
      <c r="F2779" s="99"/>
      <c r="G2779" s="98"/>
      <c r="IE2779" s="79"/>
      <c r="IF2779" s="79"/>
      <c r="IG2779" s="79"/>
      <c r="IH2779" s="79"/>
      <c r="II2779" s="79"/>
      <c r="IJ2779" s="79"/>
      <c r="IK2779" s="79"/>
      <c r="IL2779" s="79"/>
    </row>
    <row r="2780" s="93" customFormat="1" ht="15.75" customHeight="1" spans="3:246">
      <c r="C2780" s="97"/>
      <c r="D2780" s="98"/>
      <c r="F2780" s="99"/>
      <c r="G2780" s="98"/>
      <c r="IE2780" s="79"/>
      <c r="IF2780" s="79"/>
      <c r="IG2780" s="79"/>
      <c r="IH2780" s="79"/>
      <c r="II2780" s="79"/>
      <c r="IJ2780" s="79"/>
      <c r="IK2780" s="79"/>
      <c r="IL2780" s="79"/>
    </row>
    <row r="2781" s="93" customFormat="1" ht="15.75" customHeight="1" spans="3:246">
      <c r="C2781" s="97"/>
      <c r="D2781" s="98"/>
      <c r="F2781" s="99"/>
      <c r="G2781" s="98"/>
      <c r="IE2781" s="79"/>
      <c r="IF2781" s="79"/>
      <c r="IG2781" s="79"/>
      <c r="IH2781" s="79"/>
      <c r="II2781" s="79"/>
      <c r="IJ2781" s="79"/>
      <c r="IK2781" s="79"/>
      <c r="IL2781" s="79"/>
    </row>
    <row r="2782" s="93" customFormat="1" ht="15.75" customHeight="1" spans="3:246">
      <c r="C2782" s="97"/>
      <c r="D2782" s="98"/>
      <c r="F2782" s="99"/>
      <c r="G2782" s="98"/>
      <c r="IE2782" s="79"/>
      <c r="IF2782" s="79"/>
      <c r="IG2782" s="79"/>
      <c r="IH2782" s="79"/>
      <c r="II2782" s="79"/>
      <c r="IJ2782" s="79"/>
      <c r="IK2782" s="79"/>
      <c r="IL2782" s="79"/>
    </row>
    <row r="2783" s="93" customFormat="1" ht="15.75" customHeight="1" spans="3:246">
      <c r="C2783" s="97"/>
      <c r="D2783" s="98"/>
      <c r="F2783" s="99"/>
      <c r="G2783" s="98"/>
      <c r="IE2783" s="79"/>
      <c r="IF2783" s="79"/>
      <c r="IG2783" s="79"/>
      <c r="IH2783" s="79"/>
      <c r="II2783" s="79"/>
      <c r="IJ2783" s="79"/>
      <c r="IK2783" s="79"/>
      <c r="IL2783" s="79"/>
    </row>
    <row r="2784" s="93" customFormat="1" ht="15.75" customHeight="1" spans="3:246">
      <c r="C2784" s="97"/>
      <c r="D2784" s="98"/>
      <c r="F2784" s="99"/>
      <c r="G2784" s="98"/>
      <c r="IE2784" s="79"/>
      <c r="IF2784" s="79"/>
      <c r="IG2784" s="79"/>
      <c r="IH2784" s="79"/>
      <c r="II2784" s="79"/>
      <c r="IJ2784" s="79"/>
      <c r="IK2784" s="79"/>
      <c r="IL2784" s="79"/>
    </row>
    <row r="2785" s="93" customFormat="1" ht="15.75" customHeight="1" spans="3:246">
      <c r="C2785" s="97"/>
      <c r="D2785" s="98"/>
      <c r="F2785" s="99"/>
      <c r="G2785" s="98"/>
      <c r="IE2785" s="79"/>
      <c r="IF2785" s="79"/>
      <c r="IG2785" s="79"/>
      <c r="IH2785" s="79"/>
      <c r="II2785" s="79"/>
      <c r="IJ2785" s="79"/>
      <c r="IK2785" s="79"/>
      <c r="IL2785" s="79"/>
    </row>
    <row r="2786" s="93" customFormat="1" ht="15.75" customHeight="1" spans="3:246">
      <c r="C2786" s="97"/>
      <c r="D2786" s="98"/>
      <c r="F2786" s="99"/>
      <c r="G2786" s="98"/>
      <c r="IE2786" s="79"/>
      <c r="IF2786" s="79"/>
      <c r="IG2786" s="79"/>
      <c r="IH2786" s="79"/>
      <c r="II2786" s="79"/>
      <c r="IJ2786" s="79"/>
      <c r="IK2786" s="79"/>
      <c r="IL2786" s="79"/>
    </row>
    <row r="2787" s="93" customFormat="1" ht="15.75" customHeight="1" spans="3:246">
      <c r="C2787" s="97"/>
      <c r="D2787" s="98"/>
      <c r="F2787" s="99"/>
      <c r="G2787" s="98"/>
      <c r="IE2787" s="79"/>
      <c r="IF2787" s="79"/>
      <c r="IG2787" s="79"/>
      <c r="IH2787" s="79"/>
      <c r="II2787" s="79"/>
      <c r="IJ2787" s="79"/>
      <c r="IK2787" s="79"/>
      <c r="IL2787" s="79"/>
    </row>
    <row r="2788" s="93" customFormat="1" ht="15.75" customHeight="1" spans="3:246">
      <c r="C2788" s="97"/>
      <c r="D2788" s="98"/>
      <c r="F2788" s="99"/>
      <c r="G2788" s="98"/>
      <c r="IE2788" s="79"/>
      <c r="IF2788" s="79"/>
      <c r="IG2788" s="79"/>
      <c r="IH2788" s="79"/>
      <c r="II2788" s="79"/>
      <c r="IJ2788" s="79"/>
      <c r="IK2788" s="79"/>
      <c r="IL2788" s="79"/>
    </row>
    <row r="2789" s="93" customFormat="1" ht="15.75" customHeight="1" spans="3:246">
      <c r="C2789" s="97"/>
      <c r="D2789" s="98"/>
      <c r="F2789" s="99"/>
      <c r="G2789" s="98"/>
      <c r="IE2789" s="79"/>
      <c r="IF2789" s="79"/>
      <c r="IG2789" s="79"/>
      <c r="IH2789" s="79"/>
      <c r="II2789" s="79"/>
      <c r="IJ2789" s="79"/>
      <c r="IK2789" s="79"/>
      <c r="IL2789" s="79"/>
    </row>
    <row r="2790" s="93" customFormat="1" ht="15.75" customHeight="1" spans="3:246">
      <c r="C2790" s="97"/>
      <c r="D2790" s="98"/>
      <c r="F2790" s="99"/>
      <c r="G2790" s="98"/>
      <c r="IE2790" s="79"/>
      <c r="IF2790" s="79"/>
      <c r="IG2790" s="79"/>
      <c r="IH2790" s="79"/>
      <c r="II2790" s="79"/>
      <c r="IJ2790" s="79"/>
      <c r="IK2790" s="79"/>
      <c r="IL2790" s="79"/>
    </row>
    <row r="2791" s="93" customFormat="1" ht="15.75" customHeight="1" spans="3:246">
      <c r="C2791" s="97"/>
      <c r="D2791" s="98"/>
      <c r="F2791" s="99"/>
      <c r="G2791" s="98"/>
      <c r="IE2791" s="79"/>
      <c r="IF2791" s="79"/>
      <c r="IG2791" s="79"/>
      <c r="IH2791" s="79"/>
      <c r="II2791" s="79"/>
      <c r="IJ2791" s="79"/>
      <c r="IK2791" s="79"/>
      <c r="IL2791" s="79"/>
    </row>
    <row r="2792" s="93" customFormat="1" ht="15.75" customHeight="1" spans="3:246">
      <c r="C2792" s="97"/>
      <c r="D2792" s="98"/>
      <c r="F2792" s="99"/>
      <c r="G2792" s="98"/>
      <c r="IE2792" s="79"/>
      <c r="IF2792" s="79"/>
      <c r="IG2792" s="79"/>
      <c r="IH2792" s="79"/>
      <c r="II2792" s="79"/>
      <c r="IJ2792" s="79"/>
      <c r="IK2792" s="79"/>
      <c r="IL2792" s="79"/>
    </row>
    <row r="2793" s="93" customFormat="1" ht="15.75" customHeight="1" spans="3:246">
      <c r="C2793" s="97"/>
      <c r="D2793" s="98"/>
      <c r="F2793" s="99"/>
      <c r="G2793" s="98"/>
      <c r="IE2793" s="79"/>
      <c r="IF2793" s="79"/>
      <c r="IG2793" s="79"/>
      <c r="IH2793" s="79"/>
      <c r="II2793" s="79"/>
      <c r="IJ2793" s="79"/>
      <c r="IK2793" s="79"/>
      <c r="IL2793" s="79"/>
    </row>
    <row r="2794" s="93" customFormat="1" ht="15.75" customHeight="1" spans="3:246">
      <c r="C2794" s="97"/>
      <c r="D2794" s="98"/>
      <c r="F2794" s="99"/>
      <c r="G2794" s="98"/>
      <c r="IE2794" s="79"/>
      <c r="IF2794" s="79"/>
      <c r="IG2794" s="79"/>
      <c r="IH2794" s="79"/>
      <c r="II2794" s="79"/>
      <c r="IJ2794" s="79"/>
      <c r="IK2794" s="79"/>
      <c r="IL2794" s="79"/>
    </row>
    <row r="2795" s="93" customFormat="1" ht="15.75" customHeight="1" spans="3:246">
      <c r="C2795" s="97"/>
      <c r="D2795" s="98"/>
      <c r="F2795" s="99"/>
      <c r="G2795" s="98"/>
      <c r="IE2795" s="79"/>
      <c r="IF2795" s="79"/>
      <c r="IG2795" s="79"/>
      <c r="IH2795" s="79"/>
      <c r="II2795" s="79"/>
      <c r="IJ2795" s="79"/>
      <c r="IK2795" s="79"/>
      <c r="IL2795" s="79"/>
    </row>
    <row r="2796" s="93" customFormat="1" ht="15.75" customHeight="1" spans="3:246">
      <c r="C2796" s="97"/>
      <c r="D2796" s="98"/>
      <c r="F2796" s="99"/>
      <c r="G2796" s="98"/>
      <c r="IE2796" s="79"/>
      <c r="IF2796" s="79"/>
      <c r="IG2796" s="79"/>
      <c r="IH2796" s="79"/>
      <c r="II2796" s="79"/>
      <c r="IJ2796" s="79"/>
      <c r="IK2796" s="79"/>
      <c r="IL2796" s="79"/>
    </row>
    <row r="2797" s="93" customFormat="1" ht="15.75" customHeight="1" spans="3:246">
      <c r="C2797" s="97"/>
      <c r="D2797" s="98"/>
      <c r="F2797" s="99"/>
      <c r="G2797" s="98"/>
      <c r="IE2797" s="79"/>
      <c r="IF2797" s="79"/>
      <c r="IG2797" s="79"/>
      <c r="IH2797" s="79"/>
      <c r="II2797" s="79"/>
      <c r="IJ2797" s="79"/>
      <c r="IK2797" s="79"/>
      <c r="IL2797" s="79"/>
    </row>
    <row r="2798" s="93" customFormat="1" ht="15.75" customHeight="1" spans="3:246">
      <c r="C2798" s="97"/>
      <c r="D2798" s="98"/>
      <c r="F2798" s="99"/>
      <c r="G2798" s="98"/>
      <c r="IE2798" s="79"/>
      <c r="IF2798" s="79"/>
      <c r="IG2798" s="79"/>
      <c r="IH2798" s="79"/>
      <c r="II2798" s="79"/>
      <c r="IJ2798" s="79"/>
      <c r="IK2798" s="79"/>
      <c r="IL2798" s="79"/>
    </row>
    <row r="2799" s="93" customFormat="1" ht="15.75" customHeight="1" spans="3:246">
      <c r="C2799" s="97"/>
      <c r="D2799" s="98"/>
      <c r="F2799" s="99"/>
      <c r="G2799" s="98"/>
      <c r="IE2799" s="79"/>
      <c r="IF2799" s="79"/>
      <c r="IG2799" s="79"/>
      <c r="IH2799" s="79"/>
      <c r="II2799" s="79"/>
      <c r="IJ2799" s="79"/>
      <c r="IK2799" s="79"/>
      <c r="IL2799" s="79"/>
    </row>
    <row r="2800" s="93" customFormat="1" ht="15.75" customHeight="1" spans="3:246">
      <c r="C2800" s="97"/>
      <c r="D2800" s="98"/>
      <c r="F2800" s="99"/>
      <c r="G2800" s="98"/>
      <c r="IE2800" s="79"/>
      <c r="IF2800" s="79"/>
      <c r="IG2800" s="79"/>
      <c r="IH2800" s="79"/>
      <c r="II2800" s="79"/>
      <c r="IJ2800" s="79"/>
      <c r="IK2800" s="79"/>
      <c r="IL2800" s="79"/>
    </row>
    <row r="2801" s="93" customFormat="1" ht="15.75" customHeight="1" spans="3:246">
      <c r="C2801" s="97"/>
      <c r="D2801" s="98"/>
      <c r="F2801" s="99"/>
      <c r="G2801" s="98"/>
      <c r="IE2801" s="79"/>
      <c r="IF2801" s="79"/>
      <c r="IG2801" s="79"/>
      <c r="IH2801" s="79"/>
      <c r="II2801" s="79"/>
      <c r="IJ2801" s="79"/>
      <c r="IK2801" s="79"/>
      <c r="IL2801" s="79"/>
    </row>
    <row r="2802" s="93" customFormat="1" ht="15.75" customHeight="1" spans="3:246">
      <c r="C2802" s="97"/>
      <c r="D2802" s="98"/>
      <c r="F2802" s="99"/>
      <c r="G2802" s="98"/>
      <c r="IE2802" s="79"/>
      <c r="IF2802" s="79"/>
      <c r="IG2802" s="79"/>
      <c r="IH2802" s="79"/>
      <c r="II2802" s="79"/>
      <c r="IJ2802" s="79"/>
      <c r="IK2802" s="79"/>
      <c r="IL2802" s="79"/>
    </row>
    <row r="2803" s="93" customFormat="1" ht="15.75" customHeight="1" spans="3:246">
      <c r="C2803" s="97"/>
      <c r="D2803" s="98"/>
      <c r="F2803" s="99"/>
      <c r="G2803" s="98"/>
      <c r="IE2803" s="79"/>
      <c r="IF2803" s="79"/>
      <c r="IG2803" s="79"/>
      <c r="IH2803" s="79"/>
      <c r="II2803" s="79"/>
      <c r="IJ2803" s="79"/>
      <c r="IK2803" s="79"/>
      <c r="IL2803" s="79"/>
    </row>
    <row r="2804" s="93" customFormat="1" ht="15.75" customHeight="1" spans="3:246">
      <c r="C2804" s="97"/>
      <c r="D2804" s="98"/>
      <c r="F2804" s="99"/>
      <c r="G2804" s="98"/>
      <c r="IE2804" s="79"/>
      <c r="IF2804" s="79"/>
      <c r="IG2804" s="79"/>
      <c r="IH2804" s="79"/>
      <c r="II2804" s="79"/>
      <c r="IJ2804" s="79"/>
      <c r="IK2804" s="79"/>
      <c r="IL2804" s="79"/>
    </row>
    <row r="2805" s="93" customFormat="1" ht="15.75" customHeight="1" spans="3:246">
      <c r="C2805" s="97"/>
      <c r="D2805" s="98"/>
      <c r="F2805" s="99"/>
      <c r="G2805" s="98"/>
      <c r="IE2805" s="79"/>
      <c r="IF2805" s="79"/>
      <c r="IG2805" s="79"/>
      <c r="IH2805" s="79"/>
      <c r="II2805" s="79"/>
      <c r="IJ2805" s="79"/>
      <c r="IK2805" s="79"/>
      <c r="IL2805" s="79"/>
    </row>
    <row r="2806" s="93" customFormat="1" ht="15.75" customHeight="1" spans="3:246">
      <c r="C2806" s="97"/>
      <c r="D2806" s="98"/>
      <c r="F2806" s="99"/>
      <c r="G2806" s="98"/>
      <c r="IE2806" s="79"/>
      <c r="IF2806" s="79"/>
      <c r="IG2806" s="79"/>
      <c r="IH2806" s="79"/>
      <c r="II2806" s="79"/>
      <c r="IJ2806" s="79"/>
      <c r="IK2806" s="79"/>
      <c r="IL2806" s="79"/>
    </row>
    <row r="2807" s="93" customFormat="1" ht="15.75" customHeight="1" spans="3:246">
      <c r="C2807" s="97"/>
      <c r="D2807" s="98"/>
      <c r="F2807" s="99"/>
      <c r="G2807" s="98"/>
      <c r="IE2807" s="79"/>
      <c r="IF2807" s="79"/>
      <c r="IG2807" s="79"/>
      <c r="IH2807" s="79"/>
      <c r="II2807" s="79"/>
      <c r="IJ2807" s="79"/>
      <c r="IK2807" s="79"/>
      <c r="IL2807" s="79"/>
    </row>
    <row r="2808" s="93" customFormat="1" ht="15.75" customHeight="1" spans="3:246">
      <c r="C2808" s="97"/>
      <c r="D2808" s="98"/>
      <c r="F2808" s="99"/>
      <c r="G2808" s="98"/>
      <c r="IE2808" s="79"/>
      <c r="IF2808" s="79"/>
      <c r="IG2808" s="79"/>
      <c r="IH2808" s="79"/>
      <c r="II2808" s="79"/>
      <c r="IJ2808" s="79"/>
      <c r="IK2808" s="79"/>
      <c r="IL2808" s="79"/>
    </row>
    <row r="2809" s="93" customFormat="1" ht="15.75" customHeight="1" spans="3:246">
      <c r="C2809" s="97"/>
      <c r="D2809" s="98"/>
      <c r="F2809" s="99"/>
      <c r="G2809" s="98"/>
      <c r="IE2809" s="79"/>
      <c r="IF2809" s="79"/>
      <c r="IG2809" s="79"/>
      <c r="IH2809" s="79"/>
      <c r="II2809" s="79"/>
      <c r="IJ2809" s="79"/>
      <c r="IK2809" s="79"/>
      <c r="IL2809" s="79"/>
    </row>
    <row r="2810" s="93" customFormat="1" ht="15.75" customHeight="1" spans="3:246">
      <c r="C2810" s="97"/>
      <c r="D2810" s="98"/>
      <c r="F2810" s="99"/>
      <c r="G2810" s="98"/>
      <c r="IE2810" s="79"/>
      <c r="IF2810" s="79"/>
      <c r="IG2810" s="79"/>
      <c r="IH2810" s="79"/>
      <c r="II2810" s="79"/>
      <c r="IJ2810" s="79"/>
      <c r="IK2810" s="79"/>
      <c r="IL2810" s="79"/>
    </row>
    <row r="2811" s="93" customFormat="1" ht="15.75" customHeight="1" spans="3:246">
      <c r="C2811" s="97"/>
      <c r="D2811" s="98"/>
      <c r="F2811" s="99"/>
      <c r="G2811" s="98"/>
      <c r="IE2811" s="79"/>
      <c r="IF2811" s="79"/>
      <c r="IG2811" s="79"/>
      <c r="IH2811" s="79"/>
      <c r="II2811" s="79"/>
      <c r="IJ2811" s="79"/>
      <c r="IK2811" s="79"/>
      <c r="IL2811" s="79"/>
    </row>
    <row r="2812" s="93" customFormat="1" ht="15.75" customHeight="1" spans="3:246">
      <c r="C2812" s="97"/>
      <c r="D2812" s="98"/>
      <c r="F2812" s="99"/>
      <c r="G2812" s="98"/>
      <c r="IE2812" s="79"/>
      <c r="IF2812" s="79"/>
      <c r="IG2812" s="79"/>
      <c r="IH2812" s="79"/>
      <c r="II2812" s="79"/>
      <c r="IJ2812" s="79"/>
      <c r="IK2812" s="79"/>
      <c r="IL2812" s="79"/>
    </row>
    <row r="2813" s="93" customFormat="1" ht="15.75" customHeight="1" spans="3:246">
      <c r="C2813" s="97"/>
      <c r="D2813" s="98"/>
      <c r="F2813" s="99"/>
      <c r="G2813" s="98"/>
      <c r="IE2813" s="79"/>
      <c r="IF2813" s="79"/>
      <c r="IG2813" s="79"/>
      <c r="IH2813" s="79"/>
      <c r="II2813" s="79"/>
      <c r="IJ2813" s="79"/>
      <c r="IK2813" s="79"/>
      <c r="IL2813" s="79"/>
    </row>
    <row r="2814" s="93" customFormat="1" ht="15.75" customHeight="1" spans="3:246">
      <c r="C2814" s="97"/>
      <c r="D2814" s="98"/>
      <c r="F2814" s="99"/>
      <c r="G2814" s="98"/>
      <c r="IE2814" s="79"/>
      <c r="IF2814" s="79"/>
      <c r="IG2814" s="79"/>
      <c r="IH2814" s="79"/>
      <c r="II2814" s="79"/>
      <c r="IJ2814" s="79"/>
      <c r="IK2814" s="79"/>
      <c r="IL2814" s="79"/>
    </row>
    <row r="2815" s="93" customFormat="1" ht="15.75" customHeight="1" spans="3:246">
      <c r="C2815" s="97"/>
      <c r="D2815" s="98"/>
      <c r="F2815" s="99"/>
      <c r="G2815" s="98"/>
      <c r="IE2815" s="79"/>
      <c r="IF2815" s="79"/>
      <c r="IG2815" s="79"/>
      <c r="IH2815" s="79"/>
      <c r="II2815" s="79"/>
      <c r="IJ2815" s="79"/>
      <c r="IK2815" s="79"/>
      <c r="IL2815" s="79"/>
    </row>
    <row r="2816" s="93" customFormat="1" ht="15.75" customHeight="1" spans="3:246">
      <c r="C2816" s="97"/>
      <c r="D2816" s="98"/>
      <c r="F2816" s="99"/>
      <c r="G2816" s="98"/>
      <c r="IE2816" s="79"/>
      <c r="IF2816" s="79"/>
      <c r="IG2816" s="79"/>
      <c r="IH2816" s="79"/>
      <c r="II2816" s="79"/>
      <c r="IJ2816" s="79"/>
      <c r="IK2816" s="79"/>
      <c r="IL2816" s="79"/>
    </row>
    <row r="2817" s="93" customFormat="1" ht="15.75" customHeight="1" spans="3:246">
      <c r="C2817" s="97"/>
      <c r="D2817" s="98"/>
      <c r="F2817" s="99"/>
      <c r="G2817" s="98"/>
      <c r="IE2817" s="79"/>
      <c r="IF2817" s="79"/>
      <c r="IG2817" s="79"/>
      <c r="IH2817" s="79"/>
      <c r="II2817" s="79"/>
      <c r="IJ2817" s="79"/>
      <c r="IK2817" s="79"/>
      <c r="IL2817" s="79"/>
    </row>
    <row r="2818" s="93" customFormat="1" ht="15.75" customHeight="1" spans="3:246">
      <c r="C2818" s="97"/>
      <c r="D2818" s="98"/>
      <c r="F2818" s="99"/>
      <c r="G2818" s="98"/>
      <c r="IE2818" s="79"/>
      <c r="IF2818" s="79"/>
      <c r="IG2818" s="79"/>
      <c r="IH2818" s="79"/>
      <c r="II2818" s="79"/>
      <c r="IJ2818" s="79"/>
      <c r="IK2818" s="79"/>
      <c r="IL2818" s="79"/>
    </row>
    <row r="2819" s="93" customFormat="1" ht="15.75" customHeight="1" spans="3:246">
      <c r="C2819" s="97"/>
      <c r="D2819" s="98"/>
      <c r="F2819" s="99"/>
      <c r="G2819" s="98"/>
      <c r="IE2819" s="79"/>
      <c r="IF2819" s="79"/>
      <c r="IG2819" s="79"/>
      <c r="IH2819" s="79"/>
      <c r="II2819" s="79"/>
      <c r="IJ2819" s="79"/>
      <c r="IK2819" s="79"/>
      <c r="IL2819" s="79"/>
    </row>
    <row r="2820" s="93" customFormat="1" ht="15.75" customHeight="1" spans="3:246">
      <c r="C2820" s="97"/>
      <c r="D2820" s="98"/>
      <c r="F2820" s="99"/>
      <c r="G2820" s="98"/>
      <c r="IE2820" s="79"/>
      <c r="IF2820" s="79"/>
      <c r="IG2820" s="79"/>
      <c r="IH2820" s="79"/>
      <c r="II2820" s="79"/>
      <c r="IJ2820" s="79"/>
      <c r="IK2820" s="79"/>
      <c r="IL2820" s="79"/>
    </row>
    <row r="2821" s="93" customFormat="1" ht="15.75" customHeight="1" spans="3:246">
      <c r="C2821" s="97"/>
      <c r="D2821" s="98"/>
      <c r="F2821" s="99"/>
      <c r="G2821" s="98"/>
      <c r="IE2821" s="79"/>
      <c r="IF2821" s="79"/>
      <c r="IG2821" s="79"/>
      <c r="IH2821" s="79"/>
      <c r="II2821" s="79"/>
      <c r="IJ2821" s="79"/>
      <c r="IK2821" s="79"/>
      <c r="IL2821" s="79"/>
    </row>
    <row r="2822" s="93" customFormat="1" ht="15.75" customHeight="1" spans="3:246">
      <c r="C2822" s="97"/>
      <c r="D2822" s="98"/>
      <c r="F2822" s="99"/>
      <c r="G2822" s="98"/>
      <c r="IE2822" s="79"/>
      <c r="IF2822" s="79"/>
      <c r="IG2822" s="79"/>
      <c r="IH2822" s="79"/>
      <c r="II2822" s="79"/>
      <c r="IJ2822" s="79"/>
      <c r="IK2822" s="79"/>
      <c r="IL2822" s="79"/>
    </row>
    <row r="2823" s="93" customFormat="1" ht="15.75" customHeight="1" spans="3:246">
      <c r="C2823" s="97"/>
      <c r="D2823" s="98"/>
      <c r="F2823" s="99"/>
      <c r="G2823" s="98"/>
      <c r="IE2823" s="79"/>
      <c r="IF2823" s="79"/>
      <c r="IG2823" s="79"/>
      <c r="IH2823" s="79"/>
      <c r="II2823" s="79"/>
      <c r="IJ2823" s="79"/>
      <c r="IK2823" s="79"/>
      <c r="IL2823" s="79"/>
    </row>
    <row r="2824" s="93" customFormat="1" ht="15.75" customHeight="1" spans="3:246">
      <c r="C2824" s="97"/>
      <c r="D2824" s="98"/>
      <c r="F2824" s="99"/>
      <c r="G2824" s="98"/>
      <c r="IE2824" s="79"/>
      <c r="IF2824" s="79"/>
      <c r="IG2824" s="79"/>
      <c r="IH2824" s="79"/>
      <c r="II2824" s="79"/>
      <c r="IJ2824" s="79"/>
      <c r="IK2824" s="79"/>
      <c r="IL2824" s="79"/>
    </row>
    <row r="2825" s="93" customFormat="1" ht="15.75" customHeight="1" spans="3:246">
      <c r="C2825" s="97"/>
      <c r="D2825" s="98"/>
      <c r="F2825" s="99"/>
      <c r="G2825" s="98"/>
      <c r="IE2825" s="79"/>
      <c r="IF2825" s="79"/>
      <c r="IG2825" s="79"/>
      <c r="IH2825" s="79"/>
      <c r="II2825" s="79"/>
      <c r="IJ2825" s="79"/>
      <c r="IK2825" s="79"/>
      <c r="IL2825" s="79"/>
    </row>
    <row r="2826" s="93" customFormat="1" ht="15.75" customHeight="1" spans="3:246">
      <c r="C2826" s="97"/>
      <c r="D2826" s="98"/>
      <c r="F2826" s="99"/>
      <c r="G2826" s="98"/>
      <c r="IE2826" s="79"/>
      <c r="IF2826" s="79"/>
      <c r="IG2826" s="79"/>
      <c r="IH2826" s="79"/>
      <c r="II2826" s="79"/>
      <c r="IJ2826" s="79"/>
      <c r="IK2826" s="79"/>
      <c r="IL2826" s="79"/>
    </row>
    <row r="2827" s="93" customFormat="1" ht="15.75" customHeight="1" spans="3:246">
      <c r="C2827" s="97"/>
      <c r="D2827" s="98"/>
      <c r="F2827" s="99"/>
      <c r="G2827" s="98"/>
      <c r="IE2827" s="79"/>
      <c r="IF2827" s="79"/>
      <c r="IG2827" s="79"/>
      <c r="IH2827" s="79"/>
      <c r="II2827" s="79"/>
      <c r="IJ2827" s="79"/>
      <c r="IK2827" s="79"/>
      <c r="IL2827" s="79"/>
    </row>
    <row r="2828" s="93" customFormat="1" ht="15.75" customHeight="1" spans="3:246">
      <c r="C2828" s="97"/>
      <c r="D2828" s="98"/>
      <c r="F2828" s="99"/>
      <c r="G2828" s="98"/>
      <c r="IE2828" s="79"/>
      <c r="IF2828" s="79"/>
      <c r="IG2828" s="79"/>
      <c r="IH2828" s="79"/>
      <c r="II2828" s="79"/>
      <c r="IJ2828" s="79"/>
      <c r="IK2828" s="79"/>
      <c r="IL2828" s="79"/>
    </row>
    <row r="2829" s="93" customFormat="1" ht="15.75" customHeight="1" spans="3:246">
      <c r="C2829" s="97"/>
      <c r="D2829" s="98"/>
      <c r="F2829" s="99"/>
      <c r="G2829" s="98"/>
      <c r="IE2829" s="79"/>
      <c r="IF2829" s="79"/>
      <c r="IG2829" s="79"/>
      <c r="IH2829" s="79"/>
      <c r="II2829" s="79"/>
      <c r="IJ2829" s="79"/>
      <c r="IK2829" s="79"/>
      <c r="IL2829" s="79"/>
    </row>
    <row r="2830" s="93" customFormat="1" ht="15.75" customHeight="1" spans="3:246">
      <c r="C2830" s="97"/>
      <c r="D2830" s="98"/>
      <c r="F2830" s="99"/>
      <c r="G2830" s="98"/>
      <c r="IE2830" s="79"/>
      <c r="IF2830" s="79"/>
      <c r="IG2830" s="79"/>
      <c r="IH2830" s="79"/>
      <c r="II2830" s="79"/>
      <c r="IJ2830" s="79"/>
      <c r="IK2830" s="79"/>
      <c r="IL2830" s="79"/>
    </row>
    <row r="2831" s="93" customFormat="1" ht="15.75" customHeight="1" spans="3:246">
      <c r="C2831" s="97"/>
      <c r="D2831" s="98"/>
      <c r="F2831" s="99"/>
      <c r="G2831" s="98"/>
      <c r="IE2831" s="79"/>
      <c r="IF2831" s="79"/>
      <c r="IG2831" s="79"/>
      <c r="IH2831" s="79"/>
      <c r="II2831" s="79"/>
      <c r="IJ2831" s="79"/>
      <c r="IK2831" s="79"/>
      <c r="IL2831" s="79"/>
    </row>
    <row r="2832" s="93" customFormat="1" ht="15.75" customHeight="1" spans="3:246">
      <c r="C2832" s="97"/>
      <c r="D2832" s="98"/>
      <c r="F2832" s="99"/>
      <c r="G2832" s="98"/>
      <c r="IE2832" s="79"/>
      <c r="IF2832" s="79"/>
      <c r="IG2832" s="79"/>
      <c r="IH2832" s="79"/>
      <c r="II2832" s="79"/>
      <c r="IJ2832" s="79"/>
      <c r="IK2832" s="79"/>
      <c r="IL2832" s="79"/>
    </row>
    <row r="2833" s="93" customFormat="1" ht="15.75" customHeight="1" spans="3:246">
      <c r="C2833" s="97"/>
      <c r="D2833" s="98"/>
      <c r="F2833" s="99"/>
      <c r="G2833" s="98"/>
      <c r="IE2833" s="79"/>
      <c r="IF2833" s="79"/>
      <c r="IG2833" s="79"/>
      <c r="IH2833" s="79"/>
      <c r="II2833" s="79"/>
      <c r="IJ2833" s="79"/>
      <c r="IK2833" s="79"/>
      <c r="IL2833" s="79"/>
    </row>
    <row r="2834" s="93" customFormat="1" ht="15.75" customHeight="1" spans="3:246">
      <c r="C2834" s="97"/>
      <c r="D2834" s="98"/>
      <c r="F2834" s="99"/>
      <c r="G2834" s="98"/>
      <c r="IE2834" s="79"/>
      <c r="IF2834" s="79"/>
      <c r="IG2834" s="79"/>
      <c r="IH2834" s="79"/>
      <c r="II2834" s="79"/>
      <c r="IJ2834" s="79"/>
      <c r="IK2834" s="79"/>
      <c r="IL2834" s="79"/>
    </row>
    <row r="2835" s="93" customFormat="1" ht="15.75" customHeight="1" spans="3:246">
      <c r="C2835" s="97"/>
      <c r="D2835" s="98"/>
      <c r="F2835" s="99"/>
      <c r="G2835" s="98"/>
      <c r="IE2835" s="79"/>
      <c r="IF2835" s="79"/>
      <c r="IG2835" s="79"/>
      <c r="IH2835" s="79"/>
      <c r="II2835" s="79"/>
      <c r="IJ2835" s="79"/>
      <c r="IK2835" s="79"/>
      <c r="IL2835" s="79"/>
    </row>
    <row r="2836" s="93" customFormat="1" ht="15.75" customHeight="1" spans="3:246">
      <c r="C2836" s="97"/>
      <c r="D2836" s="98"/>
      <c r="F2836" s="99"/>
      <c r="G2836" s="98"/>
      <c r="IE2836" s="79"/>
      <c r="IF2836" s="79"/>
      <c r="IG2836" s="79"/>
      <c r="IH2836" s="79"/>
      <c r="II2836" s="79"/>
      <c r="IJ2836" s="79"/>
      <c r="IK2836" s="79"/>
      <c r="IL2836" s="79"/>
    </row>
    <row r="2837" s="93" customFormat="1" ht="15.75" customHeight="1" spans="3:246">
      <c r="C2837" s="97"/>
      <c r="D2837" s="98"/>
      <c r="F2837" s="99"/>
      <c r="G2837" s="98"/>
      <c r="IE2837" s="79"/>
      <c r="IF2837" s="79"/>
      <c r="IG2837" s="79"/>
      <c r="IH2837" s="79"/>
      <c r="II2837" s="79"/>
      <c r="IJ2837" s="79"/>
      <c r="IK2837" s="79"/>
      <c r="IL2837" s="79"/>
    </row>
    <row r="2838" s="93" customFormat="1" ht="15.75" customHeight="1" spans="3:246">
      <c r="C2838" s="97"/>
      <c r="D2838" s="98"/>
      <c r="F2838" s="99"/>
      <c r="G2838" s="98"/>
      <c r="IE2838" s="79"/>
      <c r="IF2838" s="79"/>
      <c r="IG2838" s="79"/>
      <c r="IH2838" s="79"/>
      <c r="II2838" s="79"/>
      <c r="IJ2838" s="79"/>
      <c r="IK2838" s="79"/>
      <c r="IL2838" s="79"/>
    </row>
    <row r="2839" s="93" customFormat="1" ht="15.75" customHeight="1" spans="3:246">
      <c r="C2839" s="97"/>
      <c r="D2839" s="98"/>
      <c r="F2839" s="99"/>
      <c r="G2839" s="98"/>
      <c r="IE2839" s="79"/>
      <c r="IF2839" s="79"/>
      <c r="IG2839" s="79"/>
      <c r="IH2839" s="79"/>
      <c r="II2839" s="79"/>
      <c r="IJ2839" s="79"/>
      <c r="IK2839" s="79"/>
      <c r="IL2839" s="79"/>
    </row>
    <row r="2840" s="93" customFormat="1" ht="15.75" customHeight="1" spans="3:246">
      <c r="C2840" s="97"/>
      <c r="D2840" s="98"/>
      <c r="F2840" s="99"/>
      <c r="G2840" s="98"/>
      <c r="IE2840" s="79"/>
      <c r="IF2840" s="79"/>
      <c r="IG2840" s="79"/>
      <c r="IH2840" s="79"/>
      <c r="II2840" s="79"/>
      <c r="IJ2840" s="79"/>
      <c r="IK2840" s="79"/>
      <c r="IL2840" s="79"/>
    </row>
    <row r="2841" s="93" customFormat="1" ht="15.75" customHeight="1" spans="3:246">
      <c r="C2841" s="97"/>
      <c r="D2841" s="98"/>
      <c r="F2841" s="99"/>
      <c r="G2841" s="98"/>
      <c r="IE2841" s="79"/>
      <c r="IF2841" s="79"/>
      <c r="IG2841" s="79"/>
      <c r="IH2841" s="79"/>
      <c r="II2841" s="79"/>
      <c r="IJ2841" s="79"/>
      <c r="IK2841" s="79"/>
      <c r="IL2841" s="79"/>
    </row>
    <row r="2842" s="93" customFormat="1" ht="15.75" customHeight="1" spans="3:246">
      <c r="C2842" s="97"/>
      <c r="D2842" s="98"/>
      <c r="F2842" s="99"/>
      <c r="G2842" s="98"/>
      <c r="IE2842" s="79"/>
      <c r="IF2842" s="79"/>
      <c r="IG2842" s="79"/>
      <c r="IH2842" s="79"/>
      <c r="II2842" s="79"/>
      <c r="IJ2842" s="79"/>
      <c r="IK2842" s="79"/>
      <c r="IL2842" s="79"/>
    </row>
    <row r="2843" s="93" customFormat="1" ht="15.75" customHeight="1" spans="3:246">
      <c r="C2843" s="97"/>
      <c r="D2843" s="98"/>
      <c r="F2843" s="99"/>
      <c r="G2843" s="98"/>
      <c r="IE2843" s="79"/>
      <c r="IF2843" s="79"/>
      <c r="IG2843" s="79"/>
      <c r="IH2843" s="79"/>
      <c r="II2843" s="79"/>
      <c r="IJ2843" s="79"/>
      <c r="IK2843" s="79"/>
      <c r="IL2843" s="79"/>
    </row>
    <row r="2844" s="93" customFormat="1" ht="15.75" customHeight="1" spans="3:246">
      <c r="C2844" s="97"/>
      <c r="D2844" s="98"/>
      <c r="F2844" s="99"/>
      <c r="G2844" s="98"/>
      <c r="IE2844" s="79"/>
      <c r="IF2844" s="79"/>
      <c r="IG2844" s="79"/>
      <c r="IH2844" s="79"/>
      <c r="II2844" s="79"/>
      <c r="IJ2844" s="79"/>
      <c r="IK2844" s="79"/>
      <c r="IL2844" s="79"/>
    </row>
    <row r="2845" s="93" customFormat="1" ht="15.75" customHeight="1" spans="3:246">
      <c r="C2845" s="97"/>
      <c r="D2845" s="98"/>
      <c r="F2845" s="99"/>
      <c r="G2845" s="98"/>
      <c r="IE2845" s="79"/>
      <c r="IF2845" s="79"/>
      <c r="IG2845" s="79"/>
      <c r="IH2845" s="79"/>
      <c r="II2845" s="79"/>
      <c r="IJ2845" s="79"/>
      <c r="IK2845" s="79"/>
      <c r="IL2845" s="79"/>
    </row>
    <row r="2846" s="93" customFormat="1" ht="15.75" customHeight="1" spans="3:246">
      <c r="C2846" s="97"/>
      <c r="D2846" s="98"/>
      <c r="F2846" s="99"/>
      <c r="G2846" s="98"/>
      <c r="IE2846" s="79"/>
      <c r="IF2846" s="79"/>
      <c r="IG2846" s="79"/>
      <c r="IH2846" s="79"/>
      <c r="II2846" s="79"/>
      <c r="IJ2846" s="79"/>
      <c r="IK2846" s="79"/>
      <c r="IL2846" s="79"/>
    </row>
    <row r="2847" s="93" customFormat="1" ht="15.75" customHeight="1" spans="3:246">
      <c r="C2847" s="97"/>
      <c r="D2847" s="98"/>
      <c r="F2847" s="99"/>
      <c r="G2847" s="98"/>
      <c r="IE2847" s="79"/>
      <c r="IF2847" s="79"/>
      <c r="IG2847" s="79"/>
      <c r="IH2847" s="79"/>
      <c r="II2847" s="79"/>
      <c r="IJ2847" s="79"/>
      <c r="IK2847" s="79"/>
      <c r="IL2847" s="79"/>
    </row>
    <row r="2848" s="93" customFormat="1" ht="15.75" customHeight="1" spans="3:246">
      <c r="C2848" s="97"/>
      <c r="D2848" s="98"/>
      <c r="F2848" s="99"/>
      <c r="G2848" s="98"/>
      <c r="IE2848" s="79"/>
      <c r="IF2848" s="79"/>
      <c r="IG2848" s="79"/>
      <c r="IH2848" s="79"/>
      <c r="II2848" s="79"/>
      <c r="IJ2848" s="79"/>
      <c r="IK2848" s="79"/>
      <c r="IL2848" s="79"/>
    </row>
    <row r="2849" s="93" customFormat="1" ht="15.75" customHeight="1" spans="3:246">
      <c r="C2849" s="97"/>
      <c r="D2849" s="98"/>
      <c r="F2849" s="99"/>
      <c r="G2849" s="98"/>
      <c r="IE2849" s="79"/>
      <c r="IF2849" s="79"/>
      <c r="IG2849" s="79"/>
      <c r="IH2849" s="79"/>
      <c r="II2849" s="79"/>
      <c r="IJ2849" s="79"/>
      <c r="IK2849" s="79"/>
      <c r="IL2849" s="79"/>
    </row>
    <row r="2850" s="93" customFormat="1" ht="15.75" customHeight="1" spans="3:246">
      <c r="C2850" s="97"/>
      <c r="D2850" s="98"/>
      <c r="F2850" s="99"/>
      <c r="G2850" s="98"/>
      <c r="IE2850" s="79"/>
      <c r="IF2850" s="79"/>
      <c r="IG2850" s="79"/>
      <c r="IH2850" s="79"/>
      <c r="II2850" s="79"/>
      <c r="IJ2850" s="79"/>
      <c r="IK2850" s="79"/>
      <c r="IL2850" s="79"/>
    </row>
    <row r="2851" s="93" customFormat="1" ht="15.75" customHeight="1" spans="3:246">
      <c r="C2851" s="97"/>
      <c r="D2851" s="98"/>
      <c r="F2851" s="99"/>
      <c r="G2851" s="98"/>
      <c r="IE2851" s="79"/>
      <c r="IF2851" s="79"/>
      <c r="IG2851" s="79"/>
      <c r="IH2851" s="79"/>
      <c r="II2851" s="79"/>
      <c r="IJ2851" s="79"/>
      <c r="IK2851" s="79"/>
      <c r="IL2851" s="79"/>
    </row>
    <row r="2852" s="93" customFormat="1" ht="15.75" customHeight="1" spans="3:246">
      <c r="C2852" s="97"/>
      <c r="D2852" s="98"/>
      <c r="F2852" s="99"/>
      <c r="G2852" s="98"/>
      <c r="IE2852" s="79"/>
      <c r="IF2852" s="79"/>
      <c r="IG2852" s="79"/>
      <c r="IH2852" s="79"/>
      <c r="II2852" s="79"/>
      <c r="IJ2852" s="79"/>
      <c r="IK2852" s="79"/>
      <c r="IL2852" s="79"/>
    </row>
    <row r="2853" s="93" customFormat="1" ht="15.75" customHeight="1" spans="3:246">
      <c r="C2853" s="97"/>
      <c r="D2853" s="98"/>
      <c r="F2853" s="99"/>
      <c r="G2853" s="98"/>
      <c r="IE2853" s="79"/>
      <c r="IF2853" s="79"/>
      <c r="IG2853" s="79"/>
      <c r="IH2853" s="79"/>
      <c r="II2853" s="79"/>
      <c r="IJ2853" s="79"/>
      <c r="IK2853" s="79"/>
      <c r="IL2853" s="79"/>
    </row>
    <row r="2854" s="93" customFormat="1" ht="15.75" customHeight="1" spans="3:246">
      <c r="C2854" s="97"/>
      <c r="D2854" s="98"/>
      <c r="F2854" s="99"/>
      <c r="G2854" s="98"/>
      <c r="IE2854" s="79"/>
      <c r="IF2854" s="79"/>
      <c r="IG2854" s="79"/>
      <c r="IH2854" s="79"/>
      <c r="II2854" s="79"/>
      <c r="IJ2854" s="79"/>
      <c r="IK2854" s="79"/>
      <c r="IL2854" s="79"/>
    </row>
    <row r="2855" s="93" customFormat="1" ht="15.75" customHeight="1" spans="3:246">
      <c r="C2855" s="97"/>
      <c r="D2855" s="98"/>
      <c r="F2855" s="99"/>
      <c r="G2855" s="98"/>
      <c r="IE2855" s="79"/>
      <c r="IF2855" s="79"/>
      <c r="IG2855" s="79"/>
      <c r="IH2855" s="79"/>
      <c r="II2855" s="79"/>
      <c r="IJ2855" s="79"/>
      <c r="IK2855" s="79"/>
      <c r="IL2855" s="79"/>
    </row>
    <row r="2856" s="93" customFormat="1" ht="15.75" customHeight="1" spans="3:246">
      <c r="C2856" s="97"/>
      <c r="D2856" s="98"/>
      <c r="F2856" s="99"/>
      <c r="G2856" s="98"/>
      <c r="IE2856" s="79"/>
      <c r="IF2856" s="79"/>
      <c r="IG2856" s="79"/>
      <c r="IH2856" s="79"/>
      <c r="II2856" s="79"/>
      <c r="IJ2856" s="79"/>
      <c r="IK2856" s="79"/>
      <c r="IL2856" s="79"/>
    </row>
    <row r="2857" s="93" customFormat="1" ht="15.75" customHeight="1" spans="3:246">
      <c r="C2857" s="97"/>
      <c r="D2857" s="98"/>
      <c r="F2857" s="99"/>
      <c r="G2857" s="98"/>
      <c r="IE2857" s="79"/>
      <c r="IF2857" s="79"/>
      <c r="IG2857" s="79"/>
      <c r="IH2857" s="79"/>
      <c r="II2857" s="79"/>
      <c r="IJ2857" s="79"/>
      <c r="IK2857" s="79"/>
      <c r="IL2857" s="79"/>
    </row>
    <row r="2858" s="93" customFormat="1" ht="15.75" customHeight="1" spans="3:246">
      <c r="C2858" s="97"/>
      <c r="D2858" s="98"/>
      <c r="F2858" s="99"/>
      <c r="G2858" s="98"/>
      <c r="IE2858" s="79"/>
      <c r="IF2858" s="79"/>
      <c r="IG2858" s="79"/>
      <c r="IH2858" s="79"/>
      <c r="II2858" s="79"/>
      <c r="IJ2858" s="79"/>
      <c r="IK2858" s="79"/>
      <c r="IL2858" s="79"/>
    </row>
    <row r="2859" s="93" customFormat="1" ht="15.75" customHeight="1" spans="3:246">
      <c r="C2859" s="97"/>
      <c r="D2859" s="98"/>
      <c r="F2859" s="99"/>
      <c r="G2859" s="98"/>
      <c r="IE2859" s="79"/>
      <c r="IF2859" s="79"/>
      <c r="IG2859" s="79"/>
      <c r="IH2859" s="79"/>
      <c r="II2859" s="79"/>
      <c r="IJ2859" s="79"/>
      <c r="IK2859" s="79"/>
      <c r="IL2859" s="79"/>
    </row>
    <row r="2860" s="93" customFormat="1" ht="15.75" customHeight="1" spans="3:246">
      <c r="C2860" s="97"/>
      <c r="D2860" s="98"/>
      <c r="F2860" s="99"/>
      <c r="G2860" s="98"/>
      <c r="IE2860" s="79"/>
      <c r="IF2860" s="79"/>
      <c r="IG2860" s="79"/>
      <c r="IH2860" s="79"/>
      <c r="II2860" s="79"/>
      <c r="IJ2860" s="79"/>
      <c r="IK2860" s="79"/>
      <c r="IL2860" s="79"/>
    </row>
    <row r="2861" s="93" customFormat="1" ht="15.75" customHeight="1" spans="3:246">
      <c r="C2861" s="97"/>
      <c r="D2861" s="98"/>
      <c r="F2861" s="99"/>
      <c r="G2861" s="98"/>
      <c r="IE2861" s="79"/>
      <c r="IF2861" s="79"/>
      <c r="IG2861" s="79"/>
      <c r="IH2861" s="79"/>
      <c r="II2861" s="79"/>
      <c r="IJ2861" s="79"/>
      <c r="IK2861" s="79"/>
      <c r="IL2861" s="79"/>
    </row>
    <row r="2862" s="93" customFormat="1" ht="15.75" customHeight="1" spans="3:246">
      <c r="C2862" s="97"/>
      <c r="D2862" s="98"/>
      <c r="F2862" s="99"/>
      <c r="G2862" s="98"/>
      <c r="IE2862" s="79"/>
      <c r="IF2862" s="79"/>
      <c r="IG2862" s="79"/>
      <c r="IH2862" s="79"/>
      <c r="II2862" s="79"/>
      <c r="IJ2862" s="79"/>
      <c r="IK2862" s="79"/>
      <c r="IL2862" s="79"/>
    </row>
    <row r="2863" s="93" customFormat="1" ht="15.75" customHeight="1" spans="3:246">
      <c r="C2863" s="97"/>
      <c r="D2863" s="98"/>
      <c r="F2863" s="99"/>
      <c r="G2863" s="98"/>
      <c r="IE2863" s="79"/>
      <c r="IF2863" s="79"/>
      <c r="IG2863" s="79"/>
      <c r="IH2863" s="79"/>
      <c r="II2863" s="79"/>
      <c r="IJ2863" s="79"/>
      <c r="IK2863" s="79"/>
      <c r="IL2863" s="79"/>
    </row>
    <row r="2864" s="93" customFormat="1" ht="15.75" customHeight="1" spans="3:246">
      <c r="C2864" s="97"/>
      <c r="D2864" s="98"/>
      <c r="F2864" s="99"/>
      <c r="G2864" s="98"/>
      <c r="IE2864" s="79"/>
      <c r="IF2864" s="79"/>
      <c r="IG2864" s="79"/>
      <c r="IH2864" s="79"/>
      <c r="II2864" s="79"/>
      <c r="IJ2864" s="79"/>
      <c r="IK2864" s="79"/>
      <c r="IL2864" s="79"/>
    </row>
    <row r="2865" s="93" customFormat="1" ht="15.75" customHeight="1" spans="3:246">
      <c r="C2865" s="97"/>
      <c r="D2865" s="98"/>
      <c r="F2865" s="99"/>
      <c r="G2865" s="98"/>
      <c r="IE2865" s="79"/>
      <c r="IF2865" s="79"/>
      <c r="IG2865" s="79"/>
      <c r="IH2865" s="79"/>
      <c r="II2865" s="79"/>
      <c r="IJ2865" s="79"/>
      <c r="IK2865" s="79"/>
      <c r="IL2865" s="79"/>
    </row>
    <row r="2866" s="93" customFormat="1" ht="15.75" customHeight="1" spans="3:246">
      <c r="C2866" s="97"/>
      <c r="D2866" s="98"/>
      <c r="F2866" s="99"/>
      <c r="G2866" s="98"/>
      <c r="IE2866" s="79"/>
      <c r="IF2866" s="79"/>
      <c r="IG2866" s="79"/>
      <c r="IH2866" s="79"/>
      <c r="II2866" s="79"/>
      <c r="IJ2866" s="79"/>
      <c r="IK2866" s="79"/>
      <c r="IL2866" s="79"/>
    </row>
    <row r="2867" s="93" customFormat="1" ht="15.75" customHeight="1" spans="3:246">
      <c r="C2867" s="97"/>
      <c r="D2867" s="98"/>
      <c r="F2867" s="99"/>
      <c r="G2867" s="98"/>
      <c r="IE2867" s="79"/>
      <c r="IF2867" s="79"/>
      <c r="IG2867" s="79"/>
      <c r="IH2867" s="79"/>
      <c r="II2867" s="79"/>
      <c r="IJ2867" s="79"/>
      <c r="IK2867" s="79"/>
      <c r="IL2867" s="79"/>
    </row>
    <row r="2868" s="93" customFormat="1" ht="15.75" customHeight="1" spans="3:246">
      <c r="C2868" s="97"/>
      <c r="D2868" s="98"/>
      <c r="F2868" s="99"/>
      <c r="G2868" s="98"/>
      <c r="IE2868" s="79"/>
      <c r="IF2868" s="79"/>
      <c r="IG2868" s="79"/>
      <c r="IH2868" s="79"/>
      <c r="II2868" s="79"/>
      <c r="IJ2868" s="79"/>
      <c r="IK2868" s="79"/>
      <c r="IL2868" s="79"/>
    </row>
    <row r="2869" s="93" customFormat="1" ht="15.75" customHeight="1" spans="3:246">
      <c r="C2869" s="97"/>
      <c r="D2869" s="98"/>
      <c r="F2869" s="99"/>
      <c r="G2869" s="98"/>
      <c r="IE2869" s="79"/>
      <c r="IF2869" s="79"/>
      <c r="IG2869" s="79"/>
      <c r="IH2869" s="79"/>
      <c r="II2869" s="79"/>
      <c r="IJ2869" s="79"/>
      <c r="IK2869" s="79"/>
      <c r="IL2869" s="79"/>
    </row>
    <row r="2870" s="93" customFormat="1" ht="15.75" customHeight="1" spans="3:246">
      <c r="C2870" s="97"/>
      <c r="D2870" s="98"/>
      <c r="F2870" s="99"/>
      <c r="G2870" s="98"/>
      <c r="IE2870" s="79"/>
      <c r="IF2870" s="79"/>
      <c r="IG2870" s="79"/>
      <c r="IH2870" s="79"/>
      <c r="II2870" s="79"/>
      <c r="IJ2870" s="79"/>
      <c r="IK2870" s="79"/>
      <c r="IL2870" s="79"/>
    </row>
    <row r="2871" s="93" customFormat="1" ht="15.75" customHeight="1" spans="3:246">
      <c r="C2871" s="97"/>
      <c r="D2871" s="98"/>
      <c r="F2871" s="99"/>
      <c r="G2871" s="98"/>
      <c r="IE2871" s="79"/>
      <c r="IF2871" s="79"/>
      <c r="IG2871" s="79"/>
      <c r="IH2871" s="79"/>
      <c r="II2871" s="79"/>
      <c r="IJ2871" s="79"/>
      <c r="IK2871" s="79"/>
      <c r="IL2871" s="79"/>
    </row>
    <row r="2872" s="93" customFormat="1" ht="15.75" customHeight="1" spans="3:246">
      <c r="C2872" s="97"/>
      <c r="D2872" s="98"/>
      <c r="F2872" s="99"/>
      <c r="G2872" s="98"/>
      <c r="IE2872" s="79"/>
      <c r="IF2872" s="79"/>
      <c r="IG2872" s="79"/>
      <c r="IH2872" s="79"/>
      <c r="II2872" s="79"/>
      <c r="IJ2872" s="79"/>
      <c r="IK2872" s="79"/>
      <c r="IL2872" s="79"/>
    </row>
    <row r="2873" s="93" customFormat="1" ht="15.75" customHeight="1" spans="3:246">
      <c r="C2873" s="97"/>
      <c r="D2873" s="98"/>
      <c r="F2873" s="99"/>
      <c r="G2873" s="98"/>
      <c r="IE2873" s="79"/>
      <c r="IF2873" s="79"/>
      <c r="IG2873" s="79"/>
      <c r="IH2873" s="79"/>
      <c r="II2873" s="79"/>
      <c r="IJ2873" s="79"/>
      <c r="IK2873" s="79"/>
      <c r="IL2873" s="79"/>
    </row>
    <row r="2874" s="93" customFormat="1" ht="15.75" customHeight="1" spans="3:246">
      <c r="C2874" s="97"/>
      <c r="D2874" s="98"/>
      <c r="F2874" s="99"/>
      <c r="G2874" s="98"/>
      <c r="IE2874" s="79"/>
      <c r="IF2874" s="79"/>
      <c r="IG2874" s="79"/>
      <c r="IH2874" s="79"/>
      <c r="II2874" s="79"/>
      <c r="IJ2874" s="79"/>
      <c r="IK2874" s="79"/>
      <c r="IL2874" s="79"/>
    </row>
    <row r="2875" s="93" customFormat="1" ht="15.75" customHeight="1" spans="3:246">
      <c r="C2875" s="97"/>
      <c r="D2875" s="98"/>
      <c r="F2875" s="99"/>
      <c r="G2875" s="98"/>
      <c r="IE2875" s="79"/>
      <c r="IF2875" s="79"/>
      <c r="IG2875" s="79"/>
      <c r="IH2875" s="79"/>
      <c r="II2875" s="79"/>
      <c r="IJ2875" s="79"/>
      <c r="IK2875" s="79"/>
      <c r="IL2875" s="79"/>
    </row>
    <row r="2876" s="93" customFormat="1" ht="15.75" customHeight="1" spans="3:246">
      <c r="C2876" s="97"/>
      <c r="D2876" s="98"/>
      <c r="F2876" s="99"/>
      <c r="G2876" s="98"/>
      <c r="IE2876" s="79"/>
      <c r="IF2876" s="79"/>
      <c r="IG2876" s="79"/>
      <c r="IH2876" s="79"/>
      <c r="II2876" s="79"/>
      <c r="IJ2876" s="79"/>
      <c r="IK2876" s="79"/>
      <c r="IL2876" s="79"/>
    </row>
    <row r="2877" s="93" customFormat="1" ht="15.75" customHeight="1" spans="3:246">
      <c r="C2877" s="97"/>
      <c r="D2877" s="98"/>
      <c r="F2877" s="99"/>
      <c r="G2877" s="98"/>
      <c r="IE2877" s="79"/>
      <c r="IF2877" s="79"/>
      <c r="IG2877" s="79"/>
      <c r="IH2877" s="79"/>
      <c r="II2877" s="79"/>
      <c r="IJ2877" s="79"/>
      <c r="IK2877" s="79"/>
      <c r="IL2877" s="79"/>
    </row>
    <row r="2878" s="93" customFormat="1" ht="15.75" customHeight="1" spans="3:246">
      <c r="C2878" s="97"/>
      <c r="D2878" s="98"/>
      <c r="F2878" s="99"/>
      <c r="G2878" s="98"/>
      <c r="IE2878" s="79"/>
      <c r="IF2878" s="79"/>
      <c r="IG2878" s="79"/>
      <c r="IH2878" s="79"/>
      <c r="II2878" s="79"/>
      <c r="IJ2878" s="79"/>
      <c r="IK2878" s="79"/>
      <c r="IL2878" s="79"/>
    </row>
    <row r="2879" s="93" customFormat="1" ht="15.75" customHeight="1" spans="3:246">
      <c r="C2879" s="97"/>
      <c r="D2879" s="98"/>
      <c r="F2879" s="99"/>
      <c r="G2879" s="98"/>
      <c r="IE2879" s="79"/>
      <c r="IF2879" s="79"/>
      <c r="IG2879" s="79"/>
      <c r="IH2879" s="79"/>
      <c r="II2879" s="79"/>
      <c r="IJ2879" s="79"/>
      <c r="IK2879" s="79"/>
      <c r="IL2879" s="79"/>
    </row>
    <row r="2880" s="93" customFormat="1" ht="15.75" customHeight="1" spans="3:246">
      <c r="C2880" s="97"/>
      <c r="D2880" s="98"/>
      <c r="F2880" s="99"/>
      <c r="G2880" s="98"/>
      <c r="IE2880" s="79"/>
      <c r="IF2880" s="79"/>
      <c r="IG2880" s="79"/>
      <c r="IH2880" s="79"/>
      <c r="II2880" s="79"/>
      <c r="IJ2880" s="79"/>
      <c r="IK2880" s="79"/>
      <c r="IL2880" s="79"/>
    </row>
    <row r="2881" s="93" customFormat="1" ht="15.75" customHeight="1" spans="3:246">
      <c r="C2881" s="97"/>
      <c r="D2881" s="98"/>
      <c r="F2881" s="99"/>
      <c r="G2881" s="98"/>
      <c r="IE2881" s="79"/>
      <c r="IF2881" s="79"/>
      <c r="IG2881" s="79"/>
      <c r="IH2881" s="79"/>
      <c r="II2881" s="79"/>
      <c r="IJ2881" s="79"/>
      <c r="IK2881" s="79"/>
      <c r="IL2881" s="79"/>
    </row>
    <row r="2882" s="93" customFormat="1" ht="15.75" customHeight="1" spans="3:246">
      <c r="C2882" s="97"/>
      <c r="D2882" s="98"/>
      <c r="F2882" s="99"/>
      <c r="G2882" s="98"/>
      <c r="IE2882" s="79"/>
      <c r="IF2882" s="79"/>
      <c r="IG2882" s="79"/>
      <c r="IH2882" s="79"/>
      <c r="II2882" s="79"/>
      <c r="IJ2882" s="79"/>
      <c r="IK2882" s="79"/>
      <c r="IL2882" s="79"/>
    </row>
    <row r="2883" s="93" customFormat="1" ht="15.75" customHeight="1" spans="3:246">
      <c r="C2883" s="97"/>
      <c r="D2883" s="98"/>
      <c r="F2883" s="99"/>
      <c r="G2883" s="98"/>
      <c r="IE2883" s="79"/>
      <c r="IF2883" s="79"/>
      <c r="IG2883" s="79"/>
      <c r="IH2883" s="79"/>
      <c r="II2883" s="79"/>
      <c r="IJ2883" s="79"/>
      <c r="IK2883" s="79"/>
      <c r="IL2883" s="79"/>
    </row>
    <row r="2884" s="93" customFormat="1" ht="15.75" customHeight="1" spans="3:246">
      <c r="C2884" s="97"/>
      <c r="D2884" s="98"/>
      <c r="F2884" s="99"/>
      <c r="G2884" s="98"/>
      <c r="IE2884" s="79"/>
      <c r="IF2884" s="79"/>
      <c r="IG2884" s="79"/>
      <c r="IH2884" s="79"/>
      <c r="II2884" s="79"/>
      <c r="IJ2884" s="79"/>
      <c r="IK2884" s="79"/>
      <c r="IL2884" s="79"/>
    </row>
    <row r="2885" s="93" customFormat="1" ht="15.75" customHeight="1" spans="3:246">
      <c r="C2885" s="97"/>
      <c r="D2885" s="98"/>
      <c r="F2885" s="99"/>
      <c r="G2885" s="98"/>
      <c r="IE2885" s="79"/>
      <c r="IF2885" s="79"/>
      <c r="IG2885" s="79"/>
      <c r="IH2885" s="79"/>
      <c r="II2885" s="79"/>
      <c r="IJ2885" s="79"/>
      <c r="IK2885" s="79"/>
      <c r="IL2885" s="79"/>
    </row>
    <row r="2886" s="93" customFormat="1" ht="15.75" customHeight="1" spans="3:246">
      <c r="C2886" s="97"/>
      <c r="D2886" s="98"/>
      <c r="F2886" s="99"/>
      <c r="G2886" s="98"/>
      <c r="IE2886" s="79"/>
      <c r="IF2886" s="79"/>
      <c r="IG2886" s="79"/>
      <c r="IH2886" s="79"/>
      <c r="II2886" s="79"/>
      <c r="IJ2886" s="79"/>
      <c r="IK2886" s="79"/>
      <c r="IL2886" s="79"/>
    </row>
    <row r="2887" s="93" customFormat="1" ht="15.75" customHeight="1" spans="3:246">
      <c r="C2887" s="97"/>
      <c r="D2887" s="98"/>
      <c r="F2887" s="99"/>
      <c r="G2887" s="98"/>
      <c r="IE2887" s="79"/>
      <c r="IF2887" s="79"/>
      <c r="IG2887" s="79"/>
      <c r="IH2887" s="79"/>
      <c r="II2887" s="79"/>
      <c r="IJ2887" s="79"/>
      <c r="IK2887" s="79"/>
      <c r="IL2887" s="79"/>
    </row>
    <row r="2888" s="93" customFormat="1" ht="15.75" customHeight="1" spans="3:246">
      <c r="C2888" s="97"/>
      <c r="D2888" s="98"/>
      <c r="F2888" s="99"/>
      <c r="G2888" s="98"/>
      <c r="IE2888" s="79"/>
      <c r="IF2888" s="79"/>
      <c r="IG2888" s="79"/>
      <c r="IH2888" s="79"/>
      <c r="II2888" s="79"/>
      <c r="IJ2888" s="79"/>
      <c r="IK2888" s="79"/>
      <c r="IL2888" s="79"/>
    </row>
    <row r="2889" s="93" customFormat="1" ht="15.75" customHeight="1" spans="3:246">
      <c r="C2889" s="97"/>
      <c r="D2889" s="98"/>
      <c r="F2889" s="99"/>
      <c r="G2889" s="98"/>
      <c r="IE2889" s="79"/>
      <c r="IF2889" s="79"/>
      <c r="IG2889" s="79"/>
      <c r="IH2889" s="79"/>
      <c r="II2889" s="79"/>
      <c r="IJ2889" s="79"/>
      <c r="IK2889" s="79"/>
      <c r="IL2889" s="79"/>
    </row>
    <row r="2890" s="93" customFormat="1" ht="15.75" customHeight="1" spans="3:246">
      <c r="C2890" s="97"/>
      <c r="D2890" s="98"/>
      <c r="F2890" s="99"/>
      <c r="G2890" s="98"/>
      <c r="IE2890" s="79"/>
      <c r="IF2890" s="79"/>
      <c r="IG2890" s="79"/>
      <c r="IH2890" s="79"/>
      <c r="II2890" s="79"/>
      <c r="IJ2890" s="79"/>
      <c r="IK2890" s="79"/>
      <c r="IL2890" s="79"/>
    </row>
    <row r="2891" s="93" customFormat="1" ht="15.75" customHeight="1" spans="3:246">
      <c r="C2891" s="97"/>
      <c r="D2891" s="98"/>
      <c r="F2891" s="99"/>
      <c r="G2891" s="98"/>
      <c r="IE2891" s="79"/>
      <c r="IF2891" s="79"/>
      <c r="IG2891" s="79"/>
      <c r="IH2891" s="79"/>
      <c r="II2891" s="79"/>
      <c r="IJ2891" s="79"/>
      <c r="IK2891" s="79"/>
      <c r="IL2891" s="79"/>
    </row>
    <row r="2892" s="93" customFormat="1" ht="15.75" customHeight="1" spans="3:246">
      <c r="C2892" s="97"/>
      <c r="D2892" s="98"/>
      <c r="F2892" s="99"/>
      <c r="G2892" s="98"/>
      <c r="IE2892" s="79"/>
      <c r="IF2892" s="79"/>
      <c r="IG2892" s="79"/>
      <c r="IH2892" s="79"/>
      <c r="II2892" s="79"/>
      <c r="IJ2892" s="79"/>
      <c r="IK2892" s="79"/>
      <c r="IL2892" s="79"/>
    </row>
    <row r="2893" s="93" customFormat="1" ht="15.75" customHeight="1" spans="3:246">
      <c r="C2893" s="97"/>
      <c r="D2893" s="98"/>
      <c r="F2893" s="99"/>
      <c r="G2893" s="98"/>
      <c r="IE2893" s="79"/>
      <c r="IF2893" s="79"/>
      <c r="IG2893" s="79"/>
      <c r="IH2893" s="79"/>
      <c r="II2893" s="79"/>
      <c r="IJ2893" s="79"/>
      <c r="IK2893" s="79"/>
      <c r="IL2893" s="79"/>
    </row>
    <row r="2894" s="93" customFormat="1" ht="15.75" customHeight="1" spans="3:246">
      <c r="C2894" s="97"/>
      <c r="D2894" s="98"/>
      <c r="F2894" s="99"/>
      <c r="G2894" s="98"/>
      <c r="IE2894" s="79"/>
      <c r="IF2894" s="79"/>
      <c r="IG2894" s="79"/>
      <c r="IH2894" s="79"/>
      <c r="II2894" s="79"/>
      <c r="IJ2894" s="79"/>
      <c r="IK2894" s="79"/>
      <c r="IL2894" s="79"/>
    </row>
    <row r="2895" s="93" customFormat="1" ht="15.75" customHeight="1" spans="3:246">
      <c r="C2895" s="97"/>
      <c r="D2895" s="98"/>
      <c r="F2895" s="99"/>
      <c r="G2895" s="98"/>
      <c r="IE2895" s="79"/>
      <c r="IF2895" s="79"/>
      <c r="IG2895" s="79"/>
      <c r="IH2895" s="79"/>
      <c r="II2895" s="79"/>
      <c r="IJ2895" s="79"/>
      <c r="IK2895" s="79"/>
      <c r="IL2895" s="79"/>
    </row>
    <row r="2896" s="93" customFormat="1" ht="15.75" customHeight="1" spans="3:246">
      <c r="C2896" s="97"/>
      <c r="D2896" s="98"/>
      <c r="F2896" s="99"/>
      <c r="G2896" s="98"/>
      <c r="IE2896" s="79"/>
      <c r="IF2896" s="79"/>
      <c r="IG2896" s="79"/>
      <c r="IH2896" s="79"/>
      <c r="II2896" s="79"/>
      <c r="IJ2896" s="79"/>
      <c r="IK2896" s="79"/>
      <c r="IL2896" s="79"/>
    </row>
    <row r="2897" s="93" customFormat="1" ht="15.75" customHeight="1" spans="3:246">
      <c r="C2897" s="97"/>
      <c r="D2897" s="98"/>
      <c r="F2897" s="99"/>
      <c r="G2897" s="98"/>
      <c r="IE2897" s="79"/>
      <c r="IF2897" s="79"/>
      <c r="IG2897" s="79"/>
      <c r="IH2897" s="79"/>
      <c r="II2897" s="79"/>
      <c r="IJ2897" s="79"/>
      <c r="IK2897" s="79"/>
      <c r="IL2897" s="79"/>
    </row>
    <row r="2898" s="93" customFormat="1" ht="15.75" customHeight="1" spans="3:246">
      <c r="C2898" s="97"/>
      <c r="D2898" s="98"/>
      <c r="F2898" s="99"/>
      <c r="G2898" s="98"/>
      <c r="IE2898" s="79"/>
      <c r="IF2898" s="79"/>
      <c r="IG2898" s="79"/>
      <c r="IH2898" s="79"/>
      <c r="II2898" s="79"/>
      <c r="IJ2898" s="79"/>
      <c r="IK2898" s="79"/>
      <c r="IL2898" s="79"/>
    </row>
    <row r="2899" s="93" customFormat="1" ht="15.75" customHeight="1" spans="3:246">
      <c r="C2899" s="97"/>
      <c r="D2899" s="98"/>
      <c r="F2899" s="99"/>
      <c r="G2899" s="98"/>
      <c r="IE2899" s="79"/>
      <c r="IF2899" s="79"/>
      <c r="IG2899" s="79"/>
      <c r="IH2899" s="79"/>
      <c r="II2899" s="79"/>
      <c r="IJ2899" s="79"/>
      <c r="IK2899" s="79"/>
      <c r="IL2899" s="79"/>
    </row>
    <row r="2900" s="93" customFormat="1" ht="15.75" customHeight="1" spans="3:246">
      <c r="C2900" s="97"/>
      <c r="D2900" s="98"/>
      <c r="F2900" s="99"/>
      <c r="G2900" s="98"/>
      <c r="IE2900" s="79"/>
      <c r="IF2900" s="79"/>
      <c r="IG2900" s="79"/>
      <c r="IH2900" s="79"/>
      <c r="II2900" s="79"/>
      <c r="IJ2900" s="79"/>
      <c r="IK2900" s="79"/>
      <c r="IL2900" s="79"/>
    </row>
    <row r="2901" s="93" customFormat="1" ht="15.75" customHeight="1" spans="3:246">
      <c r="C2901" s="97"/>
      <c r="D2901" s="98"/>
      <c r="F2901" s="99"/>
      <c r="G2901" s="98"/>
      <c r="IE2901" s="79"/>
      <c r="IF2901" s="79"/>
      <c r="IG2901" s="79"/>
      <c r="IH2901" s="79"/>
      <c r="II2901" s="79"/>
      <c r="IJ2901" s="79"/>
      <c r="IK2901" s="79"/>
      <c r="IL2901" s="79"/>
    </row>
    <row r="2902" s="93" customFormat="1" ht="15.75" customHeight="1" spans="3:246">
      <c r="C2902" s="97"/>
      <c r="D2902" s="98"/>
      <c r="F2902" s="99"/>
      <c r="G2902" s="98"/>
      <c r="IE2902" s="79"/>
      <c r="IF2902" s="79"/>
      <c r="IG2902" s="79"/>
      <c r="IH2902" s="79"/>
      <c r="II2902" s="79"/>
      <c r="IJ2902" s="79"/>
      <c r="IK2902" s="79"/>
      <c r="IL2902" s="79"/>
    </row>
    <row r="2903" s="93" customFormat="1" ht="15.75" customHeight="1" spans="3:246">
      <c r="C2903" s="97"/>
      <c r="D2903" s="98"/>
      <c r="F2903" s="99"/>
      <c r="G2903" s="98"/>
      <c r="IE2903" s="79"/>
      <c r="IF2903" s="79"/>
      <c r="IG2903" s="79"/>
      <c r="IH2903" s="79"/>
      <c r="II2903" s="79"/>
      <c r="IJ2903" s="79"/>
      <c r="IK2903" s="79"/>
      <c r="IL2903" s="79"/>
    </row>
    <row r="2904" s="93" customFormat="1" ht="15.75" customHeight="1" spans="3:246">
      <c r="C2904" s="97"/>
      <c r="D2904" s="98"/>
      <c r="F2904" s="99"/>
      <c r="G2904" s="98"/>
      <c r="IE2904" s="79"/>
      <c r="IF2904" s="79"/>
      <c r="IG2904" s="79"/>
      <c r="IH2904" s="79"/>
      <c r="II2904" s="79"/>
      <c r="IJ2904" s="79"/>
      <c r="IK2904" s="79"/>
      <c r="IL2904" s="79"/>
    </row>
    <row r="2905" s="93" customFormat="1" ht="15.75" customHeight="1" spans="3:246">
      <c r="C2905" s="97"/>
      <c r="D2905" s="98"/>
      <c r="F2905" s="99"/>
      <c r="G2905" s="98"/>
      <c r="IE2905" s="79"/>
      <c r="IF2905" s="79"/>
      <c r="IG2905" s="79"/>
      <c r="IH2905" s="79"/>
      <c r="II2905" s="79"/>
      <c r="IJ2905" s="79"/>
      <c r="IK2905" s="79"/>
      <c r="IL2905" s="79"/>
    </row>
    <row r="2906" s="93" customFormat="1" ht="15.75" customHeight="1" spans="3:246">
      <c r="C2906" s="97"/>
      <c r="D2906" s="98"/>
      <c r="F2906" s="99"/>
      <c r="G2906" s="98"/>
      <c r="IE2906" s="79"/>
      <c r="IF2906" s="79"/>
      <c r="IG2906" s="79"/>
      <c r="IH2906" s="79"/>
      <c r="II2906" s="79"/>
      <c r="IJ2906" s="79"/>
      <c r="IK2906" s="79"/>
      <c r="IL2906" s="79"/>
    </row>
    <row r="2907" s="93" customFormat="1" ht="15.75" customHeight="1" spans="3:246">
      <c r="C2907" s="97"/>
      <c r="D2907" s="98"/>
      <c r="F2907" s="99"/>
      <c r="G2907" s="98"/>
      <c r="IE2907" s="79"/>
      <c r="IF2907" s="79"/>
      <c r="IG2907" s="79"/>
      <c r="IH2907" s="79"/>
      <c r="II2907" s="79"/>
      <c r="IJ2907" s="79"/>
      <c r="IK2907" s="79"/>
      <c r="IL2907" s="79"/>
    </row>
    <row r="2908" s="93" customFormat="1" ht="15.75" customHeight="1" spans="3:246">
      <c r="C2908" s="97"/>
      <c r="D2908" s="98"/>
      <c r="F2908" s="99"/>
      <c r="G2908" s="98"/>
      <c r="IE2908" s="79"/>
      <c r="IF2908" s="79"/>
      <c r="IG2908" s="79"/>
      <c r="IH2908" s="79"/>
      <c r="II2908" s="79"/>
      <c r="IJ2908" s="79"/>
      <c r="IK2908" s="79"/>
      <c r="IL2908" s="79"/>
    </row>
    <row r="2909" s="93" customFormat="1" ht="15.75" customHeight="1" spans="3:246">
      <c r="C2909" s="97"/>
      <c r="D2909" s="98"/>
      <c r="F2909" s="99"/>
      <c r="G2909" s="98"/>
      <c r="IE2909" s="79"/>
      <c r="IF2909" s="79"/>
      <c r="IG2909" s="79"/>
      <c r="IH2909" s="79"/>
      <c r="II2909" s="79"/>
      <c r="IJ2909" s="79"/>
      <c r="IK2909" s="79"/>
      <c r="IL2909" s="79"/>
    </row>
    <row r="2910" s="93" customFormat="1" ht="15.75" customHeight="1" spans="3:246">
      <c r="C2910" s="97"/>
      <c r="D2910" s="98"/>
      <c r="F2910" s="99"/>
      <c r="G2910" s="98"/>
      <c r="IE2910" s="79"/>
      <c r="IF2910" s="79"/>
      <c r="IG2910" s="79"/>
      <c r="IH2910" s="79"/>
      <c r="II2910" s="79"/>
      <c r="IJ2910" s="79"/>
      <c r="IK2910" s="79"/>
      <c r="IL2910" s="79"/>
    </row>
    <row r="2911" s="93" customFormat="1" ht="15.75" customHeight="1" spans="3:246">
      <c r="C2911" s="97"/>
      <c r="D2911" s="98"/>
      <c r="F2911" s="99"/>
      <c r="G2911" s="98"/>
      <c r="IE2911" s="79"/>
      <c r="IF2911" s="79"/>
      <c r="IG2911" s="79"/>
      <c r="IH2911" s="79"/>
      <c r="II2911" s="79"/>
      <c r="IJ2911" s="79"/>
      <c r="IK2911" s="79"/>
      <c r="IL2911" s="79"/>
    </row>
    <row r="2912" s="93" customFormat="1" ht="15.75" customHeight="1" spans="3:246">
      <c r="C2912" s="97"/>
      <c r="D2912" s="98"/>
      <c r="F2912" s="99"/>
      <c r="G2912" s="98"/>
      <c r="IE2912" s="79"/>
      <c r="IF2912" s="79"/>
      <c r="IG2912" s="79"/>
      <c r="IH2912" s="79"/>
      <c r="II2912" s="79"/>
      <c r="IJ2912" s="79"/>
      <c r="IK2912" s="79"/>
      <c r="IL2912" s="79"/>
    </row>
    <row r="2913" s="93" customFormat="1" ht="15.75" customHeight="1" spans="3:246">
      <c r="C2913" s="97"/>
      <c r="D2913" s="98"/>
      <c r="F2913" s="99"/>
      <c r="G2913" s="98"/>
      <c r="IE2913" s="79"/>
      <c r="IF2913" s="79"/>
      <c r="IG2913" s="79"/>
      <c r="IH2913" s="79"/>
      <c r="II2913" s="79"/>
      <c r="IJ2913" s="79"/>
      <c r="IK2913" s="79"/>
      <c r="IL2913" s="79"/>
    </row>
    <row r="2914" s="93" customFormat="1" ht="15.75" customHeight="1" spans="3:246">
      <c r="C2914" s="97"/>
      <c r="D2914" s="98"/>
      <c r="F2914" s="99"/>
      <c r="G2914" s="98"/>
      <c r="IE2914" s="79"/>
      <c r="IF2914" s="79"/>
      <c r="IG2914" s="79"/>
      <c r="IH2914" s="79"/>
      <c r="II2914" s="79"/>
      <c r="IJ2914" s="79"/>
      <c r="IK2914" s="79"/>
      <c r="IL2914" s="79"/>
    </row>
    <row r="2915" s="93" customFormat="1" ht="15.75" customHeight="1" spans="3:246">
      <c r="C2915" s="97"/>
      <c r="D2915" s="98"/>
      <c r="F2915" s="99"/>
      <c r="G2915" s="98"/>
      <c r="IE2915" s="79"/>
      <c r="IF2915" s="79"/>
      <c r="IG2915" s="79"/>
      <c r="IH2915" s="79"/>
      <c r="II2915" s="79"/>
      <c r="IJ2915" s="79"/>
      <c r="IK2915" s="79"/>
      <c r="IL2915" s="79"/>
    </row>
    <row r="2916" s="93" customFormat="1" ht="15.75" customHeight="1" spans="3:246">
      <c r="C2916" s="97"/>
      <c r="D2916" s="98"/>
      <c r="F2916" s="99"/>
      <c r="G2916" s="98"/>
      <c r="IE2916" s="79"/>
      <c r="IF2916" s="79"/>
      <c r="IG2916" s="79"/>
      <c r="IH2916" s="79"/>
      <c r="II2916" s="79"/>
      <c r="IJ2916" s="79"/>
      <c r="IK2916" s="79"/>
      <c r="IL2916" s="79"/>
    </row>
    <row r="2917" s="93" customFormat="1" ht="15.75" customHeight="1" spans="3:246">
      <c r="C2917" s="97"/>
      <c r="D2917" s="98"/>
      <c r="F2917" s="99"/>
      <c r="G2917" s="98"/>
      <c r="IE2917" s="79"/>
      <c r="IF2917" s="79"/>
      <c r="IG2917" s="79"/>
      <c r="IH2917" s="79"/>
      <c r="II2917" s="79"/>
      <c r="IJ2917" s="79"/>
      <c r="IK2917" s="79"/>
      <c r="IL2917" s="79"/>
    </row>
    <row r="2918" s="93" customFormat="1" ht="15.75" customHeight="1" spans="3:246">
      <c r="C2918" s="97"/>
      <c r="D2918" s="98"/>
      <c r="F2918" s="99"/>
      <c r="G2918" s="98"/>
      <c r="IE2918" s="79"/>
      <c r="IF2918" s="79"/>
      <c r="IG2918" s="79"/>
      <c r="IH2918" s="79"/>
      <c r="II2918" s="79"/>
      <c r="IJ2918" s="79"/>
      <c r="IK2918" s="79"/>
      <c r="IL2918" s="79"/>
    </row>
    <row r="2919" s="93" customFormat="1" ht="15.75" customHeight="1" spans="3:246">
      <c r="C2919" s="97"/>
      <c r="D2919" s="98"/>
      <c r="F2919" s="99"/>
      <c r="G2919" s="98"/>
      <c r="IE2919" s="79"/>
      <c r="IF2919" s="79"/>
      <c r="IG2919" s="79"/>
      <c r="IH2919" s="79"/>
      <c r="II2919" s="79"/>
      <c r="IJ2919" s="79"/>
      <c r="IK2919" s="79"/>
      <c r="IL2919" s="79"/>
    </row>
    <row r="2920" s="93" customFormat="1" ht="15.75" customHeight="1" spans="3:246">
      <c r="C2920" s="97"/>
      <c r="D2920" s="98"/>
      <c r="F2920" s="99"/>
      <c r="G2920" s="98"/>
      <c r="IE2920" s="79"/>
      <c r="IF2920" s="79"/>
      <c r="IG2920" s="79"/>
      <c r="IH2920" s="79"/>
      <c r="II2920" s="79"/>
      <c r="IJ2920" s="79"/>
      <c r="IK2920" s="79"/>
      <c r="IL2920" s="79"/>
    </row>
    <row r="2921" s="93" customFormat="1" ht="15.75" customHeight="1" spans="3:246">
      <c r="C2921" s="97"/>
      <c r="D2921" s="98"/>
      <c r="F2921" s="99"/>
      <c r="G2921" s="98"/>
      <c r="IE2921" s="79"/>
      <c r="IF2921" s="79"/>
      <c r="IG2921" s="79"/>
      <c r="IH2921" s="79"/>
      <c r="II2921" s="79"/>
      <c r="IJ2921" s="79"/>
      <c r="IK2921" s="79"/>
      <c r="IL2921" s="79"/>
    </row>
    <row r="2922" s="93" customFormat="1" ht="15.75" customHeight="1" spans="3:246">
      <c r="C2922" s="97"/>
      <c r="D2922" s="98"/>
      <c r="F2922" s="99"/>
      <c r="G2922" s="98"/>
      <c r="IE2922" s="79"/>
      <c r="IF2922" s="79"/>
      <c r="IG2922" s="79"/>
      <c r="IH2922" s="79"/>
      <c r="II2922" s="79"/>
      <c r="IJ2922" s="79"/>
      <c r="IK2922" s="79"/>
      <c r="IL2922" s="79"/>
    </row>
    <row r="2923" s="93" customFormat="1" ht="15.75" customHeight="1" spans="3:246">
      <c r="C2923" s="97"/>
      <c r="D2923" s="98"/>
      <c r="F2923" s="99"/>
      <c r="G2923" s="98"/>
      <c r="IE2923" s="79"/>
      <c r="IF2923" s="79"/>
      <c r="IG2923" s="79"/>
      <c r="IH2923" s="79"/>
      <c r="II2923" s="79"/>
      <c r="IJ2923" s="79"/>
      <c r="IK2923" s="79"/>
      <c r="IL2923" s="79"/>
    </row>
    <row r="2924" s="93" customFormat="1" ht="15.75" customHeight="1" spans="3:246">
      <c r="C2924" s="97"/>
      <c r="D2924" s="98"/>
      <c r="F2924" s="99"/>
      <c r="G2924" s="98"/>
      <c r="IE2924" s="79"/>
      <c r="IF2924" s="79"/>
      <c r="IG2924" s="79"/>
      <c r="IH2924" s="79"/>
      <c r="II2924" s="79"/>
      <c r="IJ2924" s="79"/>
      <c r="IK2924" s="79"/>
      <c r="IL2924" s="79"/>
    </row>
    <row r="2925" s="93" customFormat="1" ht="15.75" customHeight="1" spans="3:246">
      <c r="C2925" s="97"/>
      <c r="D2925" s="98"/>
      <c r="F2925" s="99"/>
      <c r="G2925" s="98"/>
      <c r="IE2925" s="79"/>
      <c r="IF2925" s="79"/>
      <c r="IG2925" s="79"/>
      <c r="IH2925" s="79"/>
      <c r="II2925" s="79"/>
      <c r="IJ2925" s="79"/>
      <c r="IK2925" s="79"/>
      <c r="IL2925" s="79"/>
    </row>
    <row r="2926" s="93" customFormat="1" ht="15.75" customHeight="1" spans="3:246">
      <c r="C2926" s="97"/>
      <c r="D2926" s="98"/>
      <c r="F2926" s="99"/>
      <c r="G2926" s="98"/>
      <c r="IE2926" s="79"/>
      <c r="IF2926" s="79"/>
      <c r="IG2926" s="79"/>
      <c r="IH2926" s="79"/>
      <c r="II2926" s="79"/>
      <c r="IJ2926" s="79"/>
      <c r="IK2926" s="79"/>
      <c r="IL2926" s="79"/>
    </row>
    <row r="2927" s="93" customFormat="1" ht="15.75" customHeight="1" spans="3:246">
      <c r="C2927" s="97"/>
      <c r="D2927" s="98"/>
      <c r="F2927" s="99"/>
      <c r="G2927" s="98"/>
      <c r="IE2927" s="79"/>
      <c r="IF2927" s="79"/>
      <c r="IG2927" s="79"/>
      <c r="IH2927" s="79"/>
      <c r="II2927" s="79"/>
      <c r="IJ2927" s="79"/>
      <c r="IK2927" s="79"/>
      <c r="IL2927" s="79"/>
    </row>
    <row r="2928" s="93" customFormat="1" ht="15.75" customHeight="1" spans="3:246">
      <c r="C2928" s="97"/>
      <c r="D2928" s="98"/>
      <c r="F2928" s="99"/>
      <c r="G2928" s="98"/>
      <c r="IE2928" s="79"/>
      <c r="IF2928" s="79"/>
      <c r="IG2928" s="79"/>
      <c r="IH2928" s="79"/>
      <c r="II2928" s="79"/>
      <c r="IJ2928" s="79"/>
      <c r="IK2928" s="79"/>
      <c r="IL2928" s="79"/>
    </row>
    <row r="2929" s="93" customFormat="1" ht="15.75" customHeight="1" spans="3:246">
      <c r="C2929" s="97"/>
      <c r="D2929" s="98"/>
      <c r="F2929" s="99"/>
      <c r="G2929" s="98"/>
      <c r="IE2929" s="79"/>
      <c r="IF2929" s="79"/>
      <c r="IG2929" s="79"/>
      <c r="IH2929" s="79"/>
      <c r="II2929" s="79"/>
      <c r="IJ2929" s="79"/>
      <c r="IK2929" s="79"/>
      <c r="IL2929" s="79"/>
    </row>
    <row r="2930" s="93" customFormat="1" ht="15.75" customHeight="1" spans="3:246">
      <c r="C2930" s="97"/>
      <c r="D2930" s="98"/>
      <c r="F2930" s="99"/>
      <c r="G2930" s="98"/>
      <c r="IE2930" s="79"/>
      <c r="IF2930" s="79"/>
      <c r="IG2930" s="79"/>
      <c r="IH2930" s="79"/>
      <c r="II2930" s="79"/>
      <c r="IJ2930" s="79"/>
      <c r="IK2930" s="79"/>
      <c r="IL2930" s="79"/>
    </row>
    <row r="2931" s="93" customFormat="1" ht="15.75" customHeight="1" spans="3:246">
      <c r="C2931" s="97"/>
      <c r="D2931" s="98"/>
      <c r="F2931" s="99"/>
      <c r="G2931" s="98"/>
      <c r="IE2931" s="79"/>
      <c r="IF2931" s="79"/>
      <c r="IG2931" s="79"/>
      <c r="IH2931" s="79"/>
      <c r="II2931" s="79"/>
      <c r="IJ2931" s="79"/>
      <c r="IK2931" s="79"/>
      <c r="IL2931" s="79"/>
    </row>
    <row r="2932" s="93" customFormat="1" ht="15.75" customHeight="1" spans="3:246">
      <c r="C2932" s="97"/>
      <c r="D2932" s="98"/>
      <c r="F2932" s="99"/>
      <c r="G2932" s="98"/>
      <c r="IE2932" s="79"/>
      <c r="IF2932" s="79"/>
      <c r="IG2932" s="79"/>
      <c r="IH2932" s="79"/>
      <c r="II2932" s="79"/>
      <c r="IJ2932" s="79"/>
      <c r="IK2932" s="79"/>
      <c r="IL2932" s="79"/>
    </row>
    <row r="2933" s="93" customFormat="1" ht="15.75" customHeight="1" spans="3:246">
      <c r="C2933" s="97"/>
      <c r="D2933" s="98"/>
      <c r="F2933" s="99"/>
      <c r="G2933" s="98"/>
      <c r="IE2933" s="79"/>
      <c r="IF2933" s="79"/>
      <c r="IG2933" s="79"/>
      <c r="IH2933" s="79"/>
      <c r="II2933" s="79"/>
      <c r="IJ2933" s="79"/>
      <c r="IK2933" s="79"/>
      <c r="IL2933" s="79"/>
    </row>
    <row r="2934" s="93" customFormat="1" ht="15.75" customHeight="1" spans="3:246">
      <c r="C2934" s="97"/>
      <c r="D2934" s="98"/>
      <c r="F2934" s="99"/>
      <c r="G2934" s="98"/>
      <c r="IE2934" s="79"/>
      <c r="IF2934" s="79"/>
      <c r="IG2934" s="79"/>
      <c r="IH2934" s="79"/>
      <c r="II2934" s="79"/>
      <c r="IJ2934" s="79"/>
      <c r="IK2934" s="79"/>
      <c r="IL2934" s="79"/>
    </row>
    <row r="2935" s="93" customFormat="1" ht="15.75" customHeight="1" spans="3:246">
      <c r="C2935" s="97"/>
      <c r="D2935" s="98"/>
      <c r="F2935" s="99"/>
      <c r="G2935" s="98"/>
      <c r="IE2935" s="79"/>
      <c r="IF2935" s="79"/>
      <c r="IG2935" s="79"/>
      <c r="IH2935" s="79"/>
      <c r="II2935" s="79"/>
      <c r="IJ2935" s="79"/>
      <c r="IK2935" s="79"/>
      <c r="IL2935" s="79"/>
    </row>
    <row r="2936" s="93" customFormat="1" ht="15.75" customHeight="1" spans="3:246">
      <c r="C2936" s="97"/>
      <c r="D2936" s="98"/>
      <c r="F2936" s="99"/>
      <c r="G2936" s="98"/>
      <c r="IE2936" s="79"/>
      <c r="IF2936" s="79"/>
      <c r="IG2936" s="79"/>
      <c r="IH2936" s="79"/>
      <c r="II2936" s="79"/>
      <c r="IJ2936" s="79"/>
      <c r="IK2936" s="79"/>
      <c r="IL2936" s="79"/>
    </row>
    <row r="2937" s="93" customFormat="1" ht="15.75" customHeight="1" spans="3:246">
      <c r="C2937" s="97"/>
      <c r="D2937" s="98"/>
      <c r="F2937" s="99"/>
      <c r="G2937" s="98"/>
      <c r="IE2937" s="79"/>
      <c r="IF2937" s="79"/>
      <c r="IG2937" s="79"/>
      <c r="IH2937" s="79"/>
      <c r="II2937" s="79"/>
      <c r="IJ2937" s="79"/>
      <c r="IK2937" s="79"/>
      <c r="IL2937" s="79"/>
    </row>
    <row r="2938" s="93" customFormat="1" ht="15.75" customHeight="1" spans="3:246">
      <c r="C2938" s="97"/>
      <c r="D2938" s="98"/>
      <c r="F2938" s="99"/>
      <c r="G2938" s="98"/>
      <c r="IE2938" s="79"/>
      <c r="IF2938" s="79"/>
      <c r="IG2938" s="79"/>
      <c r="IH2938" s="79"/>
      <c r="II2938" s="79"/>
      <c r="IJ2938" s="79"/>
      <c r="IK2938" s="79"/>
      <c r="IL2938" s="79"/>
    </row>
    <row r="2939" s="93" customFormat="1" ht="15.75" customHeight="1" spans="3:246">
      <c r="C2939" s="97"/>
      <c r="D2939" s="98"/>
      <c r="F2939" s="99"/>
      <c r="G2939" s="98"/>
      <c r="IE2939" s="79"/>
      <c r="IF2939" s="79"/>
      <c r="IG2939" s="79"/>
      <c r="IH2939" s="79"/>
      <c r="II2939" s="79"/>
      <c r="IJ2939" s="79"/>
      <c r="IK2939" s="79"/>
      <c r="IL2939" s="79"/>
    </row>
    <row r="2940" s="93" customFormat="1" ht="15.75" customHeight="1" spans="3:246">
      <c r="C2940" s="97"/>
      <c r="D2940" s="98"/>
      <c r="F2940" s="99"/>
      <c r="G2940" s="98"/>
      <c r="IE2940" s="79"/>
      <c r="IF2940" s="79"/>
      <c r="IG2940" s="79"/>
      <c r="IH2940" s="79"/>
      <c r="II2940" s="79"/>
      <c r="IJ2940" s="79"/>
      <c r="IK2940" s="79"/>
      <c r="IL2940" s="79"/>
    </row>
    <row r="2941" s="93" customFormat="1" ht="15.75" customHeight="1" spans="3:246">
      <c r="C2941" s="97"/>
      <c r="D2941" s="98"/>
      <c r="F2941" s="99"/>
      <c r="G2941" s="98"/>
      <c r="IE2941" s="79"/>
      <c r="IF2941" s="79"/>
      <c r="IG2941" s="79"/>
      <c r="IH2941" s="79"/>
      <c r="II2941" s="79"/>
      <c r="IJ2941" s="79"/>
      <c r="IK2941" s="79"/>
      <c r="IL2941" s="79"/>
    </row>
    <row r="2942" s="93" customFormat="1" ht="15.75" customHeight="1" spans="3:246">
      <c r="C2942" s="97"/>
      <c r="D2942" s="98"/>
      <c r="F2942" s="99"/>
      <c r="G2942" s="98"/>
      <c r="IE2942" s="79"/>
      <c r="IF2942" s="79"/>
      <c r="IG2942" s="79"/>
      <c r="IH2942" s="79"/>
      <c r="II2942" s="79"/>
      <c r="IJ2942" s="79"/>
      <c r="IK2942" s="79"/>
      <c r="IL2942" s="79"/>
    </row>
    <row r="2943" s="93" customFormat="1" ht="15.75" customHeight="1" spans="3:246">
      <c r="C2943" s="97"/>
      <c r="D2943" s="98"/>
      <c r="F2943" s="99"/>
      <c r="G2943" s="98"/>
      <c r="IE2943" s="79"/>
      <c r="IF2943" s="79"/>
      <c r="IG2943" s="79"/>
      <c r="IH2943" s="79"/>
      <c r="II2943" s="79"/>
      <c r="IJ2943" s="79"/>
      <c r="IK2943" s="79"/>
      <c r="IL2943" s="79"/>
    </row>
    <row r="2944" s="93" customFormat="1" ht="15.75" customHeight="1" spans="3:246">
      <c r="C2944" s="97"/>
      <c r="D2944" s="98"/>
      <c r="F2944" s="99"/>
      <c r="G2944" s="98"/>
      <c r="IE2944" s="79"/>
      <c r="IF2944" s="79"/>
      <c r="IG2944" s="79"/>
      <c r="IH2944" s="79"/>
      <c r="II2944" s="79"/>
      <c r="IJ2944" s="79"/>
      <c r="IK2944" s="79"/>
      <c r="IL2944" s="79"/>
    </row>
    <row r="2945" s="93" customFormat="1" ht="15.75" customHeight="1" spans="3:246">
      <c r="C2945" s="97"/>
      <c r="D2945" s="98"/>
      <c r="F2945" s="99"/>
      <c r="G2945" s="98"/>
      <c r="IE2945" s="79"/>
      <c r="IF2945" s="79"/>
      <c r="IG2945" s="79"/>
      <c r="IH2945" s="79"/>
      <c r="II2945" s="79"/>
      <c r="IJ2945" s="79"/>
      <c r="IK2945" s="79"/>
      <c r="IL2945" s="79"/>
    </row>
    <row r="2946" s="93" customFormat="1" ht="15.75" customHeight="1" spans="3:246">
      <c r="C2946" s="97"/>
      <c r="D2946" s="98"/>
      <c r="F2946" s="99"/>
      <c r="G2946" s="98"/>
      <c r="IE2946" s="79"/>
      <c r="IF2946" s="79"/>
      <c r="IG2946" s="79"/>
      <c r="IH2946" s="79"/>
      <c r="II2946" s="79"/>
      <c r="IJ2946" s="79"/>
      <c r="IK2946" s="79"/>
      <c r="IL2946" s="79"/>
    </row>
    <row r="2947" s="93" customFormat="1" ht="15.75" customHeight="1" spans="3:246">
      <c r="C2947" s="97"/>
      <c r="D2947" s="98"/>
      <c r="F2947" s="99"/>
      <c r="G2947" s="98"/>
      <c r="IE2947" s="79"/>
      <c r="IF2947" s="79"/>
      <c r="IG2947" s="79"/>
      <c r="IH2947" s="79"/>
      <c r="II2947" s="79"/>
      <c r="IJ2947" s="79"/>
      <c r="IK2947" s="79"/>
      <c r="IL2947" s="79"/>
    </row>
    <row r="2948" s="93" customFormat="1" ht="15.75" customHeight="1" spans="3:246">
      <c r="C2948" s="97"/>
      <c r="D2948" s="98"/>
      <c r="F2948" s="99"/>
      <c r="G2948" s="98"/>
      <c r="IE2948" s="79"/>
      <c r="IF2948" s="79"/>
      <c r="IG2948" s="79"/>
      <c r="IH2948" s="79"/>
      <c r="II2948" s="79"/>
      <c r="IJ2948" s="79"/>
      <c r="IK2948" s="79"/>
      <c r="IL2948" s="79"/>
    </row>
    <row r="2949" s="93" customFormat="1" ht="15.75" customHeight="1" spans="3:246">
      <c r="C2949" s="97"/>
      <c r="D2949" s="98"/>
      <c r="F2949" s="99"/>
      <c r="G2949" s="98"/>
      <c r="IE2949" s="79"/>
      <c r="IF2949" s="79"/>
      <c r="IG2949" s="79"/>
      <c r="IH2949" s="79"/>
      <c r="II2949" s="79"/>
      <c r="IJ2949" s="79"/>
      <c r="IK2949" s="79"/>
      <c r="IL2949" s="79"/>
    </row>
    <row r="2950" s="93" customFormat="1" ht="15.75" customHeight="1" spans="3:246">
      <c r="C2950" s="97"/>
      <c r="D2950" s="98"/>
      <c r="F2950" s="99"/>
      <c r="G2950" s="98"/>
      <c r="IE2950" s="79"/>
      <c r="IF2950" s="79"/>
      <c r="IG2950" s="79"/>
      <c r="IH2950" s="79"/>
      <c r="II2950" s="79"/>
      <c r="IJ2950" s="79"/>
      <c r="IK2950" s="79"/>
      <c r="IL2950" s="79"/>
    </row>
    <row r="2951" s="93" customFormat="1" ht="15.75" customHeight="1" spans="3:246">
      <c r="C2951" s="97"/>
      <c r="D2951" s="98"/>
      <c r="F2951" s="99"/>
      <c r="G2951" s="98"/>
      <c r="IE2951" s="79"/>
      <c r="IF2951" s="79"/>
      <c r="IG2951" s="79"/>
      <c r="IH2951" s="79"/>
      <c r="II2951" s="79"/>
      <c r="IJ2951" s="79"/>
      <c r="IK2951" s="79"/>
      <c r="IL2951" s="79"/>
    </row>
    <row r="2952" s="93" customFormat="1" ht="15.75" customHeight="1" spans="3:246">
      <c r="C2952" s="97"/>
      <c r="D2952" s="98"/>
      <c r="F2952" s="99"/>
      <c r="G2952" s="98"/>
      <c r="IE2952" s="79"/>
      <c r="IF2952" s="79"/>
      <c r="IG2952" s="79"/>
      <c r="IH2952" s="79"/>
      <c r="II2952" s="79"/>
      <c r="IJ2952" s="79"/>
      <c r="IK2952" s="79"/>
      <c r="IL2952" s="79"/>
    </row>
    <row r="2953" s="93" customFormat="1" ht="15.75" customHeight="1" spans="3:246">
      <c r="C2953" s="97"/>
      <c r="D2953" s="98"/>
      <c r="F2953" s="99"/>
      <c r="G2953" s="98"/>
      <c r="IE2953" s="79"/>
      <c r="IF2953" s="79"/>
      <c r="IG2953" s="79"/>
      <c r="IH2953" s="79"/>
      <c r="II2953" s="79"/>
      <c r="IJ2953" s="79"/>
      <c r="IK2953" s="79"/>
      <c r="IL2953" s="79"/>
    </row>
    <row r="2954" s="93" customFormat="1" ht="15.75" customHeight="1" spans="3:246">
      <c r="C2954" s="97"/>
      <c r="D2954" s="98"/>
      <c r="F2954" s="99"/>
      <c r="G2954" s="98"/>
      <c r="IE2954" s="79"/>
      <c r="IF2954" s="79"/>
      <c r="IG2954" s="79"/>
      <c r="IH2954" s="79"/>
      <c r="II2954" s="79"/>
      <c r="IJ2954" s="79"/>
      <c r="IK2954" s="79"/>
      <c r="IL2954" s="79"/>
    </row>
    <row r="2955" s="93" customFormat="1" ht="15.75" customHeight="1" spans="3:246">
      <c r="C2955" s="97"/>
      <c r="D2955" s="98"/>
      <c r="F2955" s="99"/>
      <c r="G2955" s="98"/>
      <c r="IE2955" s="79"/>
      <c r="IF2955" s="79"/>
      <c r="IG2955" s="79"/>
      <c r="IH2955" s="79"/>
      <c r="II2955" s="79"/>
      <c r="IJ2955" s="79"/>
      <c r="IK2955" s="79"/>
      <c r="IL2955" s="79"/>
    </row>
    <row r="2956" s="93" customFormat="1" ht="15.75" customHeight="1" spans="3:246">
      <c r="C2956" s="97"/>
      <c r="D2956" s="98"/>
      <c r="F2956" s="99"/>
      <c r="G2956" s="98"/>
      <c r="IE2956" s="79"/>
      <c r="IF2956" s="79"/>
      <c r="IG2956" s="79"/>
      <c r="IH2956" s="79"/>
      <c r="II2956" s="79"/>
      <c r="IJ2956" s="79"/>
      <c r="IK2956" s="79"/>
      <c r="IL2956" s="79"/>
    </row>
    <row r="2957" s="93" customFormat="1" ht="15.75" customHeight="1" spans="3:246">
      <c r="C2957" s="97"/>
      <c r="D2957" s="98"/>
      <c r="F2957" s="99"/>
      <c r="G2957" s="98"/>
      <c r="IE2957" s="79"/>
      <c r="IF2957" s="79"/>
      <c r="IG2957" s="79"/>
      <c r="IH2957" s="79"/>
      <c r="II2957" s="79"/>
      <c r="IJ2957" s="79"/>
      <c r="IK2957" s="79"/>
      <c r="IL2957" s="79"/>
    </row>
    <row r="2958" s="93" customFormat="1" ht="15.75" customHeight="1" spans="3:246">
      <c r="C2958" s="97"/>
      <c r="D2958" s="98"/>
      <c r="F2958" s="99"/>
      <c r="G2958" s="98"/>
      <c r="IE2958" s="79"/>
      <c r="IF2958" s="79"/>
      <c r="IG2958" s="79"/>
      <c r="IH2958" s="79"/>
      <c r="II2958" s="79"/>
      <c r="IJ2958" s="79"/>
      <c r="IK2958" s="79"/>
      <c r="IL2958" s="79"/>
    </row>
    <row r="2959" s="93" customFormat="1" ht="15.75" customHeight="1" spans="3:246">
      <c r="C2959" s="97"/>
      <c r="D2959" s="98"/>
      <c r="F2959" s="99"/>
      <c r="G2959" s="98"/>
      <c r="IE2959" s="79"/>
      <c r="IF2959" s="79"/>
      <c r="IG2959" s="79"/>
      <c r="IH2959" s="79"/>
      <c r="II2959" s="79"/>
      <c r="IJ2959" s="79"/>
      <c r="IK2959" s="79"/>
      <c r="IL2959" s="79"/>
    </row>
    <row r="2960" s="93" customFormat="1" ht="15.75" customHeight="1" spans="3:246">
      <c r="C2960" s="97"/>
      <c r="D2960" s="98"/>
      <c r="F2960" s="99"/>
      <c r="G2960" s="98"/>
      <c r="IE2960" s="79"/>
      <c r="IF2960" s="79"/>
      <c r="IG2960" s="79"/>
      <c r="IH2960" s="79"/>
      <c r="II2960" s="79"/>
      <c r="IJ2960" s="79"/>
      <c r="IK2960" s="79"/>
      <c r="IL2960" s="79"/>
    </row>
    <row r="2961" s="93" customFormat="1" ht="15.75" customHeight="1" spans="3:246">
      <c r="C2961" s="97"/>
      <c r="D2961" s="98"/>
      <c r="F2961" s="99"/>
      <c r="G2961" s="98"/>
      <c r="IE2961" s="79"/>
      <c r="IF2961" s="79"/>
      <c r="IG2961" s="79"/>
      <c r="IH2961" s="79"/>
      <c r="II2961" s="79"/>
      <c r="IJ2961" s="79"/>
      <c r="IK2961" s="79"/>
      <c r="IL2961" s="79"/>
    </row>
    <row r="2962" s="93" customFormat="1" ht="15.75" customHeight="1" spans="3:246">
      <c r="C2962" s="97"/>
      <c r="D2962" s="98"/>
      <c r="F2962" s="99"/>
      <c r="G2962" s="98"/>
      <c r="IE2962" s="79"/>
      <c r="IF2962" s="79"/>
      <c r="IG2962" s="79"/>
      <c r="IH2962" s="79"/>
      <c r="II2962" s="79"/>
      <c r="IJ2962" s="79"/>
      <c r="IK2962" s="79"/>
      <c r="IL2962" s="79"/>
    </row>
    <row r="2963" s="93" customFormat="1" ht="15.75" customHeight="1" spans="3:246">
      <c r="C2963" s="97"/>
      <c r="D2963" s="98"/>
      <c r="F2963" s="99"/>
      <c r="G2963" s="98"/>
      <c r="IE2963" s="79"/>
      <c r="IF2963" s="79"/>
      <c r="IG2963" s="79"/>
      <c r="IH2963" s="79"/>
      <c r="II2963" s="79"/>
      <c r="IJ2963" s="79"/>
      <c r="IK2963" s="79"/>
      <c r="IL2963" s="79"/>
    </row>
    <row r="2964" s="93" customFormat="1" ht="15.75" customHeight="1" spans="3:246">
      <c r="C2964" s="97"/>
      <c r="D2964" s="98"/>
      <c r="F2964" s="99"/>
      <c r="G2964" s="98"/>
      <c r="IE2964" s="79"/>
      <c r="IF2964" s="79"/>
      <c r="IG2964" s="79"/>
      <c r="IH2964" s="79"/>
      <c r="II2964" s="79"/>
      <c r="IJ2964" s="79"/>
      <c r="IK2964" s="79"/>
      <c r="IL2964" s="79"/>
    </row>
    <row r="2965" s="93" customFormat="1" ht="15.75" customHeight="1" spans="3:246">
      <c r="C2965" s="97"/>
      <c r="D2965" s="98"/>
      <c r="F2965" s="99"/>
      <c r="G2965" s="98"/>
      <c r="IE2965" s="79"/>
      <c r="IF2965" s="79"/>
      <c r="IG2965" s="79"/>
      <c r="IH2965" s="79"/>
      <c r="II2965" s="79"/>
      <c r="IJ2965" s="79"/>
      <c r="IK2965" s="79"/>
      <c r="IL2965" s="79"/>
    </row>
    <row r="2966" s="93" customFormat="1" ht="15.75" customHeight="1" spans="3:246">
      <c r="C2966" s="97"/>
      <c r="D2966" s="98"/>
      <c r="F2966" s="99"/>
      <c r="G2966" s="98"/>
      <c r="IE2966" s="79"/>
      <c r="IF2966" s="79"/>
      <c r="IG2966" s="79"/>
      <c r="IH2966" s="79"/>
      <c r="II2966" s="79"/>
      <c r="IJ2966" s="79"/>
      <c r="IK2966" s="79"/>
      <c r="IL2966" s="79"/>
    </row>
    <row r="2967" s="93" customFormat="1" ht="15.75" customHeight="1" spans="3:246">
      <c r="C2967" s="97"/>
      <c r="D2967" s="98"/>
      <c r="F2967" s="99"/>
      <c r="G2967" s="98"/>
      <c r="IE2967" s="79"/>
      <c r="IF2967" s="79"/>
      <c r="IG2967" s="79"/>
      <c r="IH2967" s="79"/>
      <c r="II2967" s="79"/>
      <c r="IJ2967" s="79"/>
      <c r="IK2967" s="79"/>
      <c r="IL2967" s="79"/>
    </row>
    <row r="2968" s="93" customFormat="1" ht="15.75" customHeight="1" spans="3:246">
      <c r="C2968" s="97"/>
      <c r="D2968" s="98"/>
      <c r="F2968" s="99"/>
      <c r="G2968" s="98"/>
      <c r="IE2968" s="79"/>
      <c r="IF2968" s="79"/>
      <c r="IG2968" s="79"/>
      <c r="IH2968" s="79"/>
      <c r="II2968" s="79"/>
      <c r="IJ2968" s="79"/>
      <c r="IK2968" s="79"/>
      <c r="IL2968" s="79"/>
    </row>
    <row r="2969" s="93" customFormat="1" ht="15.75" customHeight="1" spans="3:246">
      <c r="C2969" s="97"/>
      <c r="D2969" s="98"/>
      <c r="F2969" s="99"/>
      <c r="G2969" s="98"/>
      <c r="IE2969" s="79"/>
      <c r="IF2969" s="79"/>
      <c r="IG2969" s="79"/>
      <c r="IH2969" s="79"/>
      <c r="II2969" s="79"/>
      <c r="IJ2969" s="79"/>
      <c r="IK2969" s="79"/>
      <c r="IL2969" s="79"/>
    </row>
    <row r="2970" s="93" customFormat="1" ht="15.75" customHeight="1" spans="3:246">
      <c r="C2970" s="97"/>
      <c r="D2970" s="98"/>
      <c r="F2970" s="99"/>
      <c r="G2970" s="98"/>
      <c r="IE2970" s="79"/>
      <c r="IF2970" s="79"/>
      <c r="IG2970" s="79"/>
      <c r="IH2970" s="79"/>
      <c r="II2970" s="79"/>
      <c r="IJ2970" s="79"/>
      <c r="IK2970" s="79"/>
      <c r="IL2970" s="79"/>
    </row>
    <row r="2971" s="93" customFormat="1" ht="15.75" customHeight="1" spans="3:246">
      <c r="C2971" s="97"/>
      <c r="D2971" s="98"/>
      <c r="F2971" s="99"/>
      <c r="G2971" s="98"/>
      <c r="IE2971" s="79"/>
      <c r="IF2971" s="79"/>
      <c r="IG2971" s="79"/>
      <c r="IH2971" s="79"/>
      <c r="II2971" s="79"/>
      <c r="IJ2971" s="79"/>
      <c r="IK2971" s="79"/>
      <c r="IL2971" s="79"/>
    </row>
    <row r="2972" s="93" customFormat="1" ht="15.75" customHeight="1" spans="3:246">
      <c r="C2972" s="97"/>
      <c r="D2972" s="98"/>
      <c r="F2972" s="99"/>
      <c r="G2972" s="98"/>
      <c r="IE2972" s="79"/>
      <c r="IF2972" s="79"/>
      <c r="IG2972" s="79"/>
      <c r="IH2972" s="79"/>
      <c r="II2972" s="79"/>
      <c r="IJ2972" s="79"/>
      <c r="IK2972" s="79"/>
      <c r="IL2972" s="79"/>
    </row>
    <row r="2973" s="93" customFormat="1" ht="15.75" customHeight="1" spans="3:246">
      <c r="C2973" s="97"/>
      <c r="D2973" s="98"/>
      <c r="F2973" s="99"/>
      <c r="G2973" s="98"/>
      <c r="IE2973" s="79"/>
      <c r="IF2973" s="79"/>
      <c r="IG2973" s="79"/>
      <c r="IH2973" s="79"/>
      <c r="II2973" s="79"/>
      <c r="IJ2973" s="79"/>
      <c r="IK2973" s="79"/>
      <c r="IL2973" s="79"/>
    </row>
    <row r="2974" s="93" customFormat="1" ht="15.75" customHeight="1" spans="3:246">
      <c r="C2974" s="97"/>
      <c r="D2974" s="98"/>
      <c r="F2974" s="99"/>
      <c r="G2974" s="98"/>
      <c r="IE2974" s="79"/>
      <c r="IF2974" s="79"/>
      <c r="IG2974" s="79"/>
      <c r="IH2974" s="79"/>
      <c r="II2974" s="79"/>
      <c r="IJ2974" s="79"/>
      <c r="IK2974" s="79"/>
      <c r="IL2974" s="79"/>
    </row>
    <row r="2975" s="93" customFormat="1" ht="15.75" customHeight="1" spans="3:246">
      <c r="C2975" s="97"/>
      <c r="D2975" s="98"/>
      <c r="F2975" s="99"/>
      <c r="G2975" s="98"/>
      <c r="IE2975" s="79"/>
      <c r="IF2975" s="79"/>
      <c r="IG2975" s="79"/>
      <c r="IH2975" s="79"/>
      <c r="II2975" s="79"/>
      <c r="IJ2975" s="79"/>
      <c r="IK2975" s="79"/>
      <c r="IL2975" s="79"/>
    </row>
    <row r="2976" s="93" customFormat="1" ht="15.75" customHeight="1" spans="3:246">
      <c r="C2976" s="97"/>
      <c r="D2976" s="98"/>
      <c r="F2976" s="99"/>
      <c r="G2976" s="98"/>
      <c r="IE2976" s="79"/>
      <c r="IF2976" s="79"/>
      <c r="IG2976" s="79"/>
      <c r="IH2976" s="79"/>
      <c r="II2976" s="79"/>
      <c r="IJ2976" s="79"/>
      <c r="IK2976" s="79"/>
      <c r="IL2976" s="79"/>
    </row>
    <row r="2977" s="93" customFormat="1" ht="15.75" customHeight="1" spans="3:246">
      <c r="C2977" s="97"/>
      <c r="D2977" s="98"/>
      <c r="F2977" s="99"/>
      <c r="G2977" s="98"/>
      <c r="IE2977" s="79"/>
      <c r="IF2977" s="79"/>
      <c r="IG2977" s="79"/>
      <c r="IH2977" s="79"/>
      <c r="II2977" s="79"/>
      <c r="IJ2977" s="79"/>
      <c r="IK2977" s="79"/>
      <c r="IL2977" s="79"/>
    </row>
    <row r="2978" s="93" customFormat="1" ht="15.75" customHeight="1" spans="3:246">
      <c r="C2978" s="97"/>
      <c r="D2978" s="98"/>
      <c r="F2978" s="99"/>
      <c r="G2978" s="98"/>
      <c r="IE2978" s="79"/>
      <c r="IF2978" s="79"/>
      <c r="IG2978" s="79"/>
      <c r="IH2978" s="79"/>
      <c r="II2978" s="79"/>
      <c r="IJ2978" s="79"/>
      <c r="IK2978" s="79"/>
      <c r="IL2978" s="79"/>
    </row>
    <row r="2979" s="93" customFormat="1" ht="15.75" customHeight="1" spans="3:246">
      <c r="C2979" s="97"/>
      <c r="D2979" s="98"/>
      <c r="F2979" s="99"/>
      <c r="G2979" s="98"/>
      <c r="IE2979" s="79"/>
      <c r="IF2979" s="79"/>
      <c r="IG2979" s="79"/>
      <c r="IH2979" s="79"/>
      <c r="II2979" s="79"/>
      <c r="IJ2979" s="79"/>
      <c r="IK2979" s="79"/>
      <c r="IL2979" s="79"/>
    </row>
    <row r="2980" s="93" customFormat="1" ht="15.75" customHeight="1" spans="3:246">
      <c r="C2980" s="97"/>
      <c r="D2980" s="98"/>
      <c r="F2980" s="99"/>
      <c r="G2980" s="98"/>
      <c r="IE2980" s="79"/>
      <c r="IF2980" s="79"/>
      <c r="IG2980" s="79"/>
      <c r="IH2980" s="79"/>
      <c r="II2980" s="79"/>
      <c r="IJ2980" s="79"/>
      <c r="IK2980" s="79"/>
      <c r="IL2980" s="79"/>
    </row>
    <row r="2981" s="93" customFormat="1" ht="15.75" customHeight="1" spans="3:246">
      <c r="C2981" s="97"/>
      <c r="D2981" s="98"/>
      <c r="F2981" s="99"/>
      <c r="G2981" s="98"/>
      <c r="IE2981" s="79"/>
      <c r="IF2981" s="79"/>
      <c r="IG2981" s="79"/>
      <c r="IH2981" s="79"/>
      <c r="II2981" s="79"/>
      <c r="IJ2981" s="79"/>
      <c r="IK2981" s="79"/>
      <c r="IL2981" s="79"/>
    </row>
    <row r="2982" s="93" customFormat="1" ht="15.75" customHeight="1" spans="3:246">
      <c r="C2982" s="97"/>
      <c r="D2982" s="98"/>
      <c r="F2982" s="99"/>
      <c r="G2982" s="98"/>
      <c r="IE2982" s="79"/>
      <c r="IF2982" s="79"/>
      <c r="IG2982" s="79"/>
      <c r="IH2982" s="79"/>
      <c r="II2982" s="79"/>
      <c r="IJ2982" s="79"/>
      <c r="IK2982" s="79"/>
      <c r="IL2982" s="79"/>
    </row>
    <row r="2983" s="93" customFormat="1" ht="15.75" customHeight="1" spans="3:246">
      <c r="C2983" s="97"/>
      <c r="D2983" s="98"/>
      <c r="F2983" s="99"/>
      <c r="G2983" s="98"/>
      <c r="IE2983" s="79"/>
      <c r="IF2983" s="79"/>
      <c r="IG2983" s="79"/>
      <c r="IH2983" s="79"/>
      <c r="II2983" s="79"/>
      <c r="IJ2983" s="79"/>
      <c r="IK2983" s="79"/>
      <c r="IL2983" s="79"/>
    </row>
    <row r="2984" s="93" customFormat="1" ht="15.75" customHeight="1" spans="3:246">
      <c r="C2984" s="97"/>
      <c r="D2984" s="98"/>
      <c r="F2984" s="99"/>
      <c r="G2984" s="98"/>
      <c r="IE2984" s="79"/>
      <c r="IF2984" s="79"/>
      <c r="IG2984" s="79"/>
      <c r="IH2984" s="79"/>
      <c r="II2984" s="79"/>
      <c r="IJ2984" s="79"/>
      <c r="IK2984" s="79"/>
      <c r="IL2984" s="79"/>
    </row>
    <row r="2985" s="93" customFormat="1" ht="15.75" customHeight="1" spans="3:246">
      <c r="C2985" s="97"/>
      <c r="D2985" s="98"/>
      <c r="F2985" s="99"/>
      <c r="G2985" s="98"/>
      <c r="IE2985" s="79"/>
      <c r="IF2985" s="79"/>
      <c r="IG2985" s="79"/>
      <c r="IH2985" s="79"/>
      <c r="II2985" s="79"/>
      <c r="IJ2985" s="79"/>
      <c r="IK2985" s="79"/>
      <c r="IL2985" s="79"/>
    </row>
    <row r="2986" s="93" customFormat="1" ht="15.75" customHeight="1" spans="3:246">
      <c r="C2986" s="97"/>
      <c r="D2986" s="98"/>
      <c r="F2986" s="99"/>
      <c r="G2986" s="98"/>
      <c r="IE2986" s="79"/>
      <c r="IF2986" s="79"/>
      <c r="IG2986" s="79"/>
      <c r="IH2986" s="79"/>
      <c r="II2986" s="79"/>
      <c r="IJ2986" s="79"/>
      <c r="IK2986" s="79"/>
      <c r="IL2986" s="79"/>
    </row>
    <row r="2987" s="93" customFormat="1" ht="15.75" customHeight="1" spans="3:246">
      <c r="C2987" s="97"/>
      <c r="D2987" s="98"/>
      <c r="F2987" s="99"/>
      <c r="G2987" s="98"/>
      <c r="IE2987" s="79"/>
      <c r="IF2987" s="79"/>
      <c r="IG2987" s="79"/>
      <c r="IH2987" s="79"/>
      <c r="II2987" s="79"/>
      <c r="IJ2987" s="79"/>
      <c r="IK2987" s="79"/>
      <c r="IL2987" s="79"/>
    </row>
    <row r="2988" s="93" customFormat="1" ht="15.75" customHeight="1" spans="3:246">
      <c r="C2988" s="97"/>
      <c r="D2988" s="98"/>
      <c r="F2988" s="99"/>
      <c r="G2988" s="98"/>
      <c r="IE2988" s="79"/>
      <c r="IF2988" s="79"/>
      <c r="IG2988" s="79"/>
      <c r="IH2988" s="79"/>
      <c r="II2988" s="79"/>
      <c r="IJ2988" s="79"/>
      <c r="IK2988" s="79"/>
      <c r="IL2988" s="79"/>
    </row>
    <row r="2989" s="93" customFormat="1" ht="15.75" customHeight="1" spans="3:246">
      <c r="C2989" s="97"/>
      <c r="D2989" s="98"/>
      <c r="F2989" s="99"/>
      <c r="G2989" s="98"/>
      <c r="IE2989" s="79"/>
      <c r="IF2989" s="79"/>
      <c r="IG2989" s="79"/>
      <c r="IH2989" s="79"/>
      <c r="II2989" s="79"/>
      <c r="IJ2989" s="79"/>
      <c r="IK2989" s="79"/>
      <c r="IL2989" s="79"/>
    </row>
    <row r="2990" s="93" customFormat="1" ht="15.75" customHeight="1" spans="3:246">
      <c r="C2990" s="97"/>
      <c r="D2990" s="98"/>
      <c r="F2990" s="99"/>
      <c r="G2990" s="98"/>
      <c r="IE2990" s="79"/>
      <c r="IF2990" s="79"/>
      <c r="IG2990" s="79"/>
      <c r="IH2990" s="79"/>
      <c r="II2990" s="79"/>
      <c r="IJ2990" s="79"/>
      <c r="IK2990" s="79"/>
      <c r="IL2990" s="79"/>
    </row>
    <row r="2991" s="93" customFormat="1" ht="15.75" customHeight="1" spans="3:246">
      <c r="C2991" s="97"/>
      <c r="D2991" s="98"/>
      <c r="F2991" s="99"/>
      <c r="G2991" s="98"/>
      <c r="IE2991" s="79"/>
      <c r="IF2991" s="79"/>
      <c r="IG2991" s="79"/>
      <c r="IH2991" s="79"/>
      <c r="II2991" s="79"/>
      <c r="IJ2991" s="79"/>
      <c r="IK2991" s="79"/>
      <c r="IL2991" s="79"/>
    </row>
    <row r="2992" s="93" customFormat="1" ht="15.75" customHeight="1" spans="3:246">
      <c r="C2992" s="97"/>
      <c r="D2992" s="98"/>
      <c r="F2992" s="99"/>
      <c r="G2992" s="98"/>
      <c r="IE2992" s="79"/>
      <c r="IF2992" s="79"/>
      <c r="IG2992" s="79"/>
      <c r="IH2992" s="79"/>
      <c r="II2992" s="79"/>
      <c r="IJ2992" s="79"/>
      <c r="IK2992" s="79"/>
      <c r="IL2992" s="79"/>
    </row>
    <row r="2993" s="93" customFormat="1" ht="15.75" customHeight="1" spans="3:246">
      <c r="C2993" s="97"/>
      <c r="D2993" s="98"/>
      <c r="F2993" s="99"/>
      <c r="G2993" s="98"/>
      <c r="IE2993" s="79"/>
      <c r="IF2993" s="79"/>
      <c r="IG2993" s="79"/>
      <c r="IH2993" s="79"/>
      <c r="II2993" s="79"/>
      <c r="IJ2993" s="79"/>
      <c r="IK2993" s="79"/>
      <c r="IL2993" s="79"/>
    </row>
    <row r="2994" s="93" customFormat="1" ht="15.75" customHeight="1" spans="3:246">
      <c r="C2994" s="97"/>
      <c r="D2994" s="98"/>
      <c r="F2994" s="99"/>
      <c r="G2994" s="98"/>
      <c r="IE2994" s="79"/>
      <c r="IF2994" s="79"/>
      <c r="IG2994" s="79"/>
      <c r="IH2994" s="79"/>
      <c r="II2994" s="79"/>
      <c r="IJ2994" s="79"/>
      <c r="IK2994" s="79"/>
      <c r="IL2994" s="79"/>
    </row>
    <row r="2995" s="93" customFormat="1" ht="15.75" customHeight="1" spans="3:246">
      <c r="C2995" s="97"/>
      <c r="D2995" s="98"/>
      <c r="F2995" s="99"/>
      <c r="G2995" s="98"/>
      <c r="IE2995" s="79"/>
      <c r="IF2995" s="79"/>
      <c r="IG2995" s="79"/>
      <c r="IH2995" s="79"/>
      <c r="II2995" s="79"/>
      <c r="IJ2995" s="79"/>
      <c r="IK2995" s="79"/>
      <c r="IL2995" s="79"/>
    </row>
    <row r="2996" s="93" customFormat="1" ht="15.75" customHeight="1" spans="3:246">
      <c r="C2996" s="97"/>
      <c r="D2996" s="98"/>
      <c r="F2996" s="99"/>
      <c r="G2996" s="98"/>
      <c r="IE2996" s="79"/>
      <c r="IF2996" s="79"/>
      <c r="IG2996" s="79"/>
      <c r="IH2996" s="79"/>
      <c r="II2996" s="79"/>
      <c r="IJ2996" s="79"/>
      <c r="IK2996" s="79"/>
      <c r="IL2996" s="79"/>
    </row>
    <row r="2997" s="93" customFormat="1" ht="15.75" customHeight="1" spans="3:246">
      <c r="C2997" s="97"/>
      <c r="D2997" s="98"/>
      <c r="F2997" s="99"/>
      <c r="G2997" s="98"/>
      <c r="IE2997" s="79"/>
      <c r="IF2997" s="79"/>
      <c r="IG2997" s="79"/>
      <c r="IH2997" s="79"/>
      <c r="II2997" s="79"/>
      <c r="IJ2997" s="79"/>
      <c r="IK2997" s="79"/>
      <c r="IL2997" s="79"/>
    </row>
    <row r="2998" s="93" customFormat="1" ht="15.75" customHeight="1" spans="3:246">
      <c r="C2998" s="97"/>
      <c r="D2998" s="98"/>
      <c r="F2998" s="99"/>
      <c r="G2998" s="98"/>
      <c r="IE2998" s="79"/>
      <c r="IF2998" s="79"/>
      <c r="IG2998" s="79"/>
      <c r="IH2998" s="79"/>
      <c r="II2998" s="79"/>
      <c r="IJ2998" s="79"/>
      <c r="IK2998" s="79"/>
      <c r="IL2998" s="79"/>
    </row>
    <row r="2999" s="93" customFormat="1" ht="15.75" customHeight="1" spans="3:246">
      <c r="C2999" s="97"/>
      <c r="D2999" s="98"/>
      <c r="F2999" s="99"/>
      <c r="G2999" s="98"/>
      <c r="IE2999" s="79"/>
      <c r="IF2999" s="79"/>
      <c r="IG2999" s="79"/>
      <c r="IH2999" s="79"/>
      <c r="II2999" s="79"/>
      <c r="IJ2999" s="79"/>
      <c r="IK2999" s="79"/>
      <c r="IL2999" s="79"/>
    </row>
    <row r="3000" s="93" customFormat="1" ht="15.75" customHeight="1" spans="3:246">
      <c r="C3000" s="97"/>
      <c r="D3000" s="98"/>
      <c r="F3000" s="99"/>
      <c r="G3000" s="98"/>
      <c r="IE3000" s="79"/>
      <c r="IF3000" s="79"/>
      <c r="IG3000" s="79"/>
      <c r="IH3000" s="79"/>
      <c r="II3000" s="79"/>
      <c r="IJ3000" s="79"/>
      <c r="IK3000" s="79"/>
      <c r="IL3000" s="79"/>
    </row>
    <row r="3001" s="93" customFormat="1" ht="15.75" customHeight="1" spans="3:246">
      <c r="C3001" s="97"/>
      <c r="D3001" s="98"/>
      <c r="F3001" s="99"/>
      <c r="G3001" s="98"/>
      <c r="IE3001" s="79"/>
      <c r="IF3001" s="79"/>
      <c r="IG3001" s="79"/>
      <c r="IH3001" s="79"/>
      <c r="II3001" s="79"/>
      <c r="IJ3001" s="79"/>
      <c r="IK3001" s="79"/>
      <c r="IL3001" s="79"/>
    </row>
    <row r="3002" s="93" customFormat="1" ht="15.75" customHeight="1" spans="3:246">
      <c r="C3002" s="97"/>
      <c r="D3002" s="98"/>
      <c r="F3002" s="99"/>
      <c r="G3002" s="98"/>
      <c r="IE3002" s="79"/>
      <c r="IF3002" s="79"/>
      <c r="IG3002" s="79"/>
      <c r="IH3002" s="79"/>
      <c r="II3002" s="79"/>
      <c r="IJ3002" s="79"/>
      <c r="IK3002" s="79"/>
      <c r="IL3002" s="79"/>
    </row>
    <row r="3003" s="93" customFormat="1" ht="15.75" customHeight="1" spans="3:246">
      <c r="C3003" s="97"/>
      <c r="D3003" s="98"/>
      <c r="F3003" s="99"/>
      <c r="G3003" s="98"/>
      <c r="IE3003" s="79"/>
      <c r="IF3003" s="79"/>
      <c r="IG3003" s="79"/>
      <c r="IH3003" s="79"/>
      <c r="II3003" s="79"/>
      <c r="IJ3003" s="79"/>
      <c r="IK3003" s="79"/>
      <c r="IL3003" s="79"/>
    </row>
    <row r="3004" s="93" customFormat="1" ht="15.75" customHeight="1" spans="3:246">
      <c r="C3004" s="97"/>
      <c r="D3004" s="98"/>
      <c r="F3004" s="99"/>
      <c r="G3004" s="98"/>
      <c r="IE3004" s="79"/>
      <c r="IF3004" s="79"/>
      <c r="IG3004" s="79"/>
      <c r="IH3004" s="79"/>
      <c r="II3004" s="79"/>
      <c r="IJ3004" s="79"/>
      <c r="IK3004" s="79"/>
      <c r="IL3004" s="79"/>
    </row>
    <row r="3005" s="93" customFormat="1" ht="15.75" customHeight="1" spans="3:246">
      <c r="C3005" s="97"/>
      <c r="D3005" s="98"/>
      <c r="F3005" s="99"/>
      <c r="G3005" s="98"/>
      <c r="IE3005" s="79"/>
      <c r="IF3005" s="79"/>
      <c r="IG3005" s="79"/>
      <c r="IH3005" s="79"/>
      <c r="II3005" s="79"/>
      <c r="IJ3005" s="79"/>
      <c r="IK3005" s="79"/>
      <c r="IL3005" s="79"/>
    </row>
    <row r="3006" s="93" customFormat="1" ht="15.75" customHeight="1" spans="3:246">
      <c r="C3006" s="97"/>
      <c r="D3006" s="98"/>
      <c r="F3006" s="99"/>
      <c r="G3006" s="98"/>
      <c r="IE3006" s="79"/>
      <c r="IF3006" s="79"/>
      <c r="IG3006" s="79"/>
      <c r="IH3006" s="79"/>
      <c r="II3006" s="79"/>
      <c r="IJ3006" s="79"/>
      <c r="IK3006" s="79"/>
      <c r="IL3006" s="79"/>
    </row>
    <row r="3007" s="93" customFormat="1" ht="15.75" customHeight="1" spans="3:246">
      <c r="C3007" s="97"/>
      <c r="D3007" s="98"/>
      <c r="F3007" s="99"/>
      <c r="G3007" s="98"/>
      <c r="IE3007" s="79"/>
      <c r="IF3007" s="79"/>
      <c r="IG3007" s="79"/>
      <c r="IH3007" s="79"/>
      <c r="II3007" s="79"/>
      <c r="IJ3007" s="79"/>
      <c r="IK3007" s="79"/>
      <c r="IL3007" s="79"/>
    </row>
    <row r="3008" s="93" customFormat="1" ht="15.75" customHeight="1" spans="3:246">
      <c r="C3008" s="97"/>
      <c r="D3008" s="98"/>
      <c r="F3008" s="99"/>
      <c r="G3008" s="98"/>
      <c r="IE3008" s="79"/>
      <c r="IF3008" s="79"/>
      <c r="IG3008" s="79"/>
      <c r="IH3008" s="79"/>
      <c r="II3008" s="79"/>
      <c r="IJ3008" s="79"/>
      <c r="IK3008" s="79"/>
      <c r="IL3008" s="79"/>
    </row>
    <row r="3009" s="93" customFormat="1" ht="15.75" customHeight="1" spans="3:246">
      <c r="C3009" s="97"/>
      <c r="D3009" s="98"/>
      <c r="F3009" s="99"/>
      <c r="G3009" s="98"/>
      <c r="IE3009" s="79"/>
      <c r="IF3009" s="79"/>
      <c r="IG3009" s="79"/>
      <c r="IH3009" s="79"/>
      <c r="II3009" s="79"/>
      <c r="IJ3009" s="79"/>
      <c r="IK3009" s="79"/>
      <c r="IL3009" s="79"/>
    </row>
    <row r="3010" s="93" customFormat="1" ht="15.75" customHeight="1" spans="3:246">
      <c r="C3010" s="97"/>
      <c r="D3010" s="98"/>
      <c r="F3010" s="99"/>
      <c r="G3010" s="98"/>
      <c r="IE3010" s="79"/>
      <c r="IF3010" s="79"/>
      <c r="IG3010" s="79"/>
      <c r="IH3010" s="79"/>
      <c r="II3010" s="79"/>
      <c r="IJ3010" s="79"/>
      <c r="IK3010" s="79"/>
      <c r="IL3010" s="79"/>
    </row>
    <row r="3011" s="93" customFormat="1" ht="15.75" customHeight="1" spans="3:246">
      <c r="C3011" s="97"/>
      <c r="D3011" s="98"/>
      <c r="F3011" s="99"/>
      <c r="G3011" s="98"/>
      <c r="IE3011" s="79"/>
      <c r="IF3011" s="79"/>
      <c r="IG3011" s="79"/>
      <c r="IH3011" s="79"/>
      <c r="II3011" s="79"/>
      <c r="IJ3011" s="79"/>
      <c r="IK3011" s="79"/>
      <c r="IL3011" s="79"/>
    </row>
    <row r="3012" s="93" customFormat="1" ht="15.75" customHeight="1" spans="3:246">
      <c r="C3012" s="97"/>
      <c r="D3012" s="98"/>
      <c r="F3012" s="99"/>
      <c r="G3012" s="98"/>
      <c r="IE3012" s="79"/>
      <c r="IF3012" s="79"/>
      <c r="IG3012" s="79"/>
      <c r="IH3012" s="79"/>
      <c r="II3012" s="79"/>
      <c r="IJ3012" s="79"/>
      <c r="IK3012" s="79"/>
      <c r="IL3012" s="79"/>
    </row>
    <row r="3013" s="93" customFormat="1" ht="15.75" customHeight="1" spans="3:246">
      <c r="C3013" s="97"/>
      <c r="D3013" s="98"/>
      <c r="F3013" s="99"/>
      <c r="G3013" s="98"/>
      <c r="IE3013" s="79"/>
      <c r="IF3013" s="79"/>
      <c r="IG3013" s="79"/>
      <c r="IH3013" s="79"/>
      <c r="II3013" s="79"/>
      <c r="IJ3013" s="79"/>
      <c r="IK3013" s="79"/>
      <c r="IL3013" s="79"/>
    </row>
    <row r="3014" s="93" customFormat="1" ht="15.75" customHeight="1" spans="3:246">
      <c r="C3014" s="97"/>
      <c r="D3014" s="98"/>
      <c r="F3014" s="99"/>
      <c r="G3014" s="98"/>
      <c r="IE3014" s="79"/>
      <c r="IF3014" s="79"/>
      <c r="IG3014" s="79"/>
      <c r="IH3014" s="79"/>
      <c r="II3014" s="79"/>
      <c r="IJ3014" s="79"/>
      <c r="IK3014" s="79"/>
      <c r="IL3014" s="79"/>
    </row>
    <row r="3015" s="93" customFormat="1" ht="15.75" customHeight="1" spans="3:246">
      <c r="C3015" s="97"/>
      <c r="D3015" s="98"/>
      <c r="F3015" s="99"/>
      <c r="G3015" s="98"/>
      <c r="IE3015" s="79"/>
      <c r="IF3015" s="79"/>
      <c r="IG3015" s="79"/>
      <c r="IH3015" s="79"/>
      <c r="II3015" s="79"/>
      <c r="IJ3015" s="79"/>
      <c r="IK3015" s="79"/>
      <c r="IL3015" s="79"/>
    </row>
    <row r="3016" s="93" customFormat="1" ht="15.75" customHeight="1" spans="3:246">
      <c r="C3016" s="97"/>
      <c r="D3016" s="98"/>
      <c r="F3016" s="99"/>
      <c r="G3016" s="98"/>
      <c r="IE3016" s="79"/>
      <c r="IF3016" s="79"/>
      <c r="IG3016" s="79"/>
      <c r="IH3016" s="79"/>
      <c r="II3016" s="79"/>
      <c r="IJ3016" s="79"/>
      <c r="IK3016" s="79"/>
      <c r="IL3016" s="79"/>
    </row>
    <row r="3017" s="93" customFormat="1" ht="15.75" customHeight="1" spans="3:246">
      <c r="C3017" s="97"/>
      <c r="D3017" s="98"/>
      <c r="F3017" s="99"/>
      <c r="G3017" s="98"/>
      <c r="IE3017" s="79"/>
      <c r="IF3017" s="79"/>
      <c r="IG3017" s="79"/>
      <c r="IH3017" s="79"/>
      <c r="II3017" s="79"/>
      <c r="IJ3017" s="79"/>
      <c r="IK3017" s="79"/>
      <c r="IL3017" s="79"/>
    </row>
    <row r="3018" s="93" customFormat="1" ht="15.75" customHeight="1" spans="3:246">
      <c r="C3018" s="97"/>
      <c r="D3018" s="98"/>
      <c r="F3018" s="99"/>
      <c r="G3018" s="98"/>
      <c r="IE3018" s="79"/>
      <c r="IF3018" s="79"/>
      <c r="IG3018" s="79"/>
      <c r="IH3018" s="79"/>
      <c r="II3018" s="79"/>
      <c r="IJ3018" s="79"/>
      <c r="IK3018" s="79"/>
      <c r="IL3018" s="79"/>
    </row>
    <row r="3019" s="93" customFormat="1" ht="15.75" customHeight="1" spans="3:246">
      <c r="C3019" s="97"/>
      <c r="D3019" s="98"/>
      <c r="F3019" s="99"/>
      <c r="G3019" s="98"/>
      <c r="IE3019" s="79"/>
      <c r="IF3019" s="79"/>
      <c r="IG3019" s="79"/>
      <c r="IH3019" s="79"/>
      <c r="II3019" s="79"/>
      <c r="IJ3019" s="79"/>
      <c r="IK3019" s="79"/>
      <c r="IL3019" s="79"/>
    </row>
    <row r="3020" s="93" customFormat="1" ht="15.75" customHeight="1" spans="3:246">
      <c r="C3020" s="97"/>
      <c r="D3020" s="98"/>
      <c r="F3020" s="99"/>
      <c r="G3020" s="98"/>
      <c r="IE3020" s="79"/>
      <c r="IF3020" s="79"/>
      <c r="IG3020" s="79"/>
      <c r="IH3020" s="79"/>
      <c r="II3020" s="79"/>
      <c r="IJ3020" s="79"/>
      <c r="IK3020" s="79"/>
      <c r="IL3020" s="79"/>
    </row>
    <row r="3021" s="93" customFormat="1" ht="15.75" customHeight="1" spans="3:246">
      <c r="C3021" s="97"/>
      <c r="D3021" s="98"/>
      <c r="F3021" s="99"/>
      <c r="G3021" s="98"/>
      <c r="IE3021" s="79"/>
      <c r="IF3021" s="79"/>
      <c r="IG3021" s="79"/>
      <c r="IH3021" s="79"/>
      <c r="II3021" s="79"/>
      <c r="IJ3021" s="79"/>
      <c r="IK3021" s="79"/>
      <c r="IL3021" s="79"/>
    </row>
    <row r="3022" s="93" customFormat="1" ht="15.75" customHeight="1" spans="3:246">
      <c r="C3022" s="97"/>
      <c r="D3022" s="98"/>
      <c r="F3022" s="99"/>
      <c r="G3022" s="98"/>
      <c r="IE3022" s="79"/>
      <c r="IF3022" s="79"/>
      <c r="IG3022" s="79"/>
      <c r="IH3022" s="79"/>
      <c r="II3022" s="79"/>
      <c r="IJ3022" s="79"/>
      <c r="IK3022" s="79"/>
      <c r="IL3022" s="79"/>
    </row>
    <row r="3023" s="93" customFormat="1" ht="15.75" customHeight="1" spans="3:246">
      <c r="C3023" s="97"/>
      <c r="D3023" s="98"/>
      <c r="F3023" s="99"/>
      <c r="G3023" s="98"/>
      <c r="IE3023" s="79"/>
      <c r="IF3023" s="79"/>
      <c r="IG3023" s="79"/>
      <c r="IH3023" s="79"/>
      <c r="II3023" s="79"/>
      <c r="IJ3023" s="79"/>
      <c r="IK3023" s="79"/>
      <c r="IL3023" s="79"/>
    </row>
    <row r="3024" s="93" customFormat="1" ht="15.75" customHeight="1" spans="3:246">
      <c r="C3024" s="97"/>
      <c r="D3024" s="98"/>
      <c r="F3024" s="99"/>
      <c r="G3024" s="98"/>
      <c r="IE3024" s="79"/>
      <c r="IF3024" s="79"/>
      <c r="IG3024" s="79"/>
      <c r="IH3024" s="79"/>
      <c r="II3024" s="79"/>
      <c r="IJ3024" s="79"/>
      <c r="IK3024" s="79"/>
      <c r="IL3024" s="79"/>
    </row>
    <row r="3025" s="93" customFormat="1" ht="15.75" customHeight="1" spans="3:246">
      <c r="C3025" s="97"/>
      <c r="D3025" s="98"/>
      <c r="F3025" s="99"/>
      <c r="G3025" s="98"/>
      <c r="IE3025" s="79"/>
      <c r="IF3025" s="79"/>
      <c r="IG3025" s="79"/>
      <c r="IH3025" s="79"/>
      <c r="II3025" s="79"/>
      <c r="IJ3025" s="79"/>
      <c r="IK3025" s="79"/>
      <c r="IL3025" s="79"/>
    </row>
    <row r="3026" s="93" customFormat="1" ht="15.75" customHeight="1" spans="3:246">
      <c r="C3026" s="97"/>
      <c r="D3026" s="98"/>
      <c r="F3026" s="99"/>
      <c r="G3026" s="98"/>
      <c r="IE3026" s="79"/>
      <c r="IF3026" s="79"/>
      <c r="IG3026" s="79"/>
      <c r="IH3026" s="79"/>
      <c r="II3026" s="79"/>
      <c r="IJ3026" s="79"/>
      <c r="IK3026" s="79"/>
      <c r="IL3026" s="79"/>
    </row>
    <row r="3027" s="93" customFormat="1" ht="15.75" customHeight="1" spans="3:246">
      <c r="C3027" s="97"/>
      <c r="D3027" s="98"/>
      <c r="F3027" s="99"/>
      <c r="G3027" s="98"/>
      <c r="IE3027" s="79"/>
      <c r="IF3027" s="79"/>
      <c r="IG3027" s="79"/>
      <c r="IH3027" s="79"/>
      <c r="II3027" s="79"/>
      <c r="IJ3027" s="79"/>
      <c r="IK3027" s="79"/>
      <c r="IL3027" s="79"/>
    </row>
    <row r="3028" s="93" customFormat="1" ht="15.75" customHeight="1" spans="3:246">
      <c r="C3028" s="97"/>
      <c r="D3028" s="98"/>
      <c r="F3028" s="99"/>
      <c r="G3028" s="98"/>
      <c r="IE3028" s="79"/>
      <c r="IF3028" s="79"/>
      <c r="IG3028" s="79"/>
      <c r="IH3028" s="79"/>
      <c r="II3028" s="79"/>
      <c r="IJ3028" s="79"/>
      <c r="IK3028" s="79"/>
      <c r="IL3028" s="79"/>
    </row>
    <row r="3029" s="93" customFormat="1" ht="15.75" customHeight="1" spans="3:246">
      <c r="C3029" s="97"/>
      <c r="D3029" s="98"/>
      <c r="F3029" s="99"/>
      <c r="G3029" s="98"/>
      <c r="IE3029" s="79"/>
      <c r="IF3029" s="79"/>
      <c r="IG3029" s="79"/>
      <c r="IH3029" s="79"/>
      <c r="II3029" s="79"/>
      <c r="IJ3029" s="79"/>
      <c r="IK3029" s="79"/>
      <c r="IL3029" s="79"/>
    </row>
    <row r="3030" s="93" customFormat="1" ht="15.75" customHeight="1" spans="3:246">
      <c r="C3030" s="97"/>
      <c r="D3030" s="98"/>
      <c r="F3030" s="99"/>
      <c r="G3030" s="98"/>
      <c r="IE3030" s="79"/>
      <c r="IF3030" s="79"/>
      <c r="IG3030" s="79"/>
      <c r="IH3030" s="79"/>
      <c r="II3030" s="79"/>
      <c r="IJ3030" s="79"/>
      <c r="IK3030" s="79"/>
      <c r="IL3030" s="79"/>
    </row>
    <row r="3031" s="93" customFormat="1" ht="15.75" customHeight="1" spans="3:246">
      <c r="C3031" s="97"/>
      <c r="D3031" s="98"/>
      <c r="F3031" s="99"/>
      <c r="G3031" s="98"/>
      <c r="IE3031" s="79"/>
      <c r="IF3031" s="79"/>
      <c r="IG3031" s="79"/>
      <c r="IH3031" s="79"/>
      <c r="II3031" s="79"/>
      <c r="IJ3031" s="79"/>
      <c r="IK3031" s="79"/>
      <c r="IL3031" s="79"/>
    </row>
    <row r="3032" s="93" customFormat="1" ht="15.75" customHeight="1" spans="3:246">
      <c r="C3032" s="97"/>
      <c r="D3032" s="98"/>
      <c r="F3032" s="99"/>
      <c r="G3032" s="98"/>
      <c r="IE3032" s="79"/>
      <c r="IF3032" s="79"/>
      <c r="IG3032" s="79"/>
      <c r="IH3032" s="79"/>
      <c r="II3032" s="79"/>
      <c r="IJ3032" s="79"/>
      <c r="IK3032" s="79"/>
      <c r="IL3032" s="79"/>
    </row>
    <row r="3033" s="93" customFormat="1" ht="15.75" customHeight="1" spans="3:246">
      <c r="C3033" s="97"/>
      <c r="D3033" s="98"/>
      <c r="F3033" s="99"/>
      <c r="G3033" s="98"/>
      <c r="IE3033" s="79"/>
      <c r="IF3033" s="79"/>
      <c r="IG3033" s="79"/>
      <c r="IH3033" s="79"/>
      <c r="II3033" s="79"/>
      <c r="IJ3033" s="79"/>
      <c r="IK3033" s="79"/>
      <c r="IL3033" s="79"/>
    </row>
    <row r="3034" s="93" customFormat="1" ht="15.75" customHeight="1" spans="3:246">
      <c r="C3034" s="97"/>
      <c r="D3034" s="98"/>
      <c r="F3034" s="99"/>
      <c r="G3034" s="98"/>
      <c r="IE3034" s="79"/>
      <c r="IF3034" s="79"/>
      <c r="IG3034" s="79"/>
      <c r="IH3034" s="79"/>
      <c r="II3034" s="79"/>
      <c r="IJ3034" s="79"/>
      <c r="IK3034" s="79"/>
      <c r="IL3034" s="79"/>
    </row>
    <row r="3035" s="93" customFormat="1" ht="15.75" customHeight="1" spans="3:246">
      <c r="C3035" s="97"/>
      <c r="D3035" s="98"/>
      <c r="F3035" s="99"/>
      <c r="G3035" s="98"/>
      <c r="IE3035" s="79"/>
      <c r="IF3035" s="79"/>
      <c r="IG3035" s="79"/>
      <c r="IH3035" s="79"/>
      <c r="II3035" s="79"/>
      <c r="IJ3035" s="79"/>
      <c r="IK3035" s="79"/>
      <c r="IL3035" s="79"/>
    </row>
    <row r="3036" s="93" customFormat="1" ht="15.75" customHeight="1" spans="3:246">
      <c r="C3036" s="97"/>
      <c r="D3036" s="98"/>
      <c r="F3036" s="99"/>
      <c r="G3036" s="98"/>
      <c r="IE3036" s="79"/>
      <c r="IF3036" s="79"/>
      <c r="IG3036" s="79"/>
      <c r="IH3036" s="79"/>
      <c r="II3036" s="79"/>
      <c r="IJ3036" s="79"/>
      <c r="IK3036" s="79"/>
      <c r="IL3036" s="79"/>
    </row>
    <row r="3037" s="93" customFormat="1" ht="15.75" customHeight="1" spans="3:246">
      <c r="C3037" s="97"/>
      <c r="D3037" s="98"/>
      <c r="F3037" s="99"/>
      <c r="G3037" s="98"/>
      <c r="IE3037" s="79"/>
      <c r="IF3037" s="79"/>
      <c r="IG3037" s="79"/>
      <c r="IH3037" s="79"/>
      <c r="II3037" s="79"/>
      <c r="IJ3037" s="79"/>
      <c r="IK3037" s="79"/>
      <c r="IL3037" s="79"/>
    </row>
    <row r="3038" s="93" customFormat="1" ht="15.75" customHeight="1" spans="3:246">
      <c r="C3038" s="97"/>
      <c r="D3038" s="98"/>
      <c r="F3038" s="99"/>
      <c r="G3038" s="98"/>
      <c r="IE3038" s="79"/>
      <c r="IF3038" s="79"/>
      <c r="IG3038" s="79"/>
      <c r="IH3038" s="79"/>
      <c r="II3038" s="79"/>
      <c r="IJ3038" s="79"/>
      <c r="IK3038" s="79"/>
      <c r="IL3038" s="79"/>
    </row>
    <row r="3039" s="93" customFormat="1" ht="15.75" customHeight="1" spans="3:246">
      <c r="C3039" s="97"/>
      <c r="D3039" s="98"/>
      <c r="F3039" s="99"/>
      <c r="G3039" s="98"/>
      <c r="IE3039" s="79"/>
      <c r="IF3039" s="79"/>
      <c r="IG3039" s="79"/>
      <c r="IH3039" s="79"/>
      <c r="II3039" s="79"/>
      <c r="IJ3039" s="79"/>
      <c r="IK3039" s="79"/>
      <c r="IL3039" s="79"/>
    </row>
    <row r="3040" s="93" customFormat="1" ht="15.75" customHeight="1" spans="3:246">
      <c r="C3040" s="97"/>
      <c r="D3040" s="98"/>
      <c r="F3040" s="99"/>
      <c r="G3040" s="98"/>
      <c r="IE3040" s="79"/>
      <c r="IF3040" s="79"/>
      <c r="IG3040" s="79"/>
      <c r="IH3040" s="79"/>
      <c r="II3040" s="79"/>
      <c r="IJ3040" s="79"/>
      <c r="IK3040" s="79"/>
      <c r="IL3040" s="79"/>
    </row>
    <row r="3041" s="93" customFormat="1" ht="15.75" customHeight="1" spans="3:246">
      <c r="C3041" s="97"/>
      <c r="D3041" s="98"/>
      <c r="F3041" s="99"/>
      <c r="G3041" s="98"/>
      <c r="IE3041" s="79"/>
      <c r="IF3041" s="79"/>
      <c r="IG3041" s="79"/>
      <c r="IH3041" s="79"/>
      <c r="II3041" s="79"/>
      <c r="IJ3041" s="79"/>
      <c r="IK3041" s="79"/>
      <c r="IL3041" s="79"/>
    </row>
    <row r="3042" s="93" customFormat="1" ht="15.75" customHeight="1" spans="3:246">
      <c r="C3042" s="97"/>
      <c r="D3042" s="98"/>
      <c r="F3042" s="99"/>
      <c r="G3042" s="98"/>
      <c r="IE3042" s="79"/>
      <c r="IF3042" s="79"/>
      <c r="IG3042" s="79"/>
      <c r="IH3042" s="79"/>
      <c r="II3042" s="79"/>
      <c r="IJ3042" s="79"/>
      <c r="IK3042" s="79"/>
      <c r="IL3042" s="79"/>
    </row>
    <row r="3043" s="93" customFormat="1" ht="15.75" customHeight="1" spans="3:246">
      <c r="C3043" s="97"/>
      <c r="D3043" s="98"/>
      <c r="F3043" s="99"/>
      <c r="G3043" s="98"/>
      <c r="IE3043" s="79"/>
      <c r="IF3043" s="79"/>
      <c r="IG3043" s="79"/>
      <c r="IH3043" s="79"/>
      <c r="II3043" s="79"/>
      <c r="IJ3043" s="79"/>
      <c r="IK3043" s="79"/>
      <c r="IL3043" s="79"/>
    </row>
    <row r="3044" s="93" customFormat="1" ht="15.75" customHeight="1" spans="3:246">
      <c r="C3044" s="97"/>
      <c r="D3044" s="98"/>
      <c r="F3044" s="99"/>
      <c r="G3044" s="98"/>
      <c r="IE3044" s="79"/>
      <c r="IF3044" s="79"/>
      <c r="IG3044" s="79"/>
      <c r="IH3044" s="79"/>
      <c r="II3044" s="79"/>
      <c r="IJ3044" s="79"/>
      <c r="IK3044" s="79"/>
      <c r="IL3044" s="79"/>
    </row>
    <row r="3045" s="93" customFormat="1" ht="15.75" customHeight="1" spans="3:246">
      <c r="C3045" s="97"/>
      <c r="D3045" s="98"/>
      <c r="F3045" s="99"/>
      <c r="G3045" s="98"/>
      <c r="IE3045" s="79"/>
      <c r="IF3045" s="79"/>
      <c r="IG3045" s="79"/>
      <c r="IH3045" s="79"/>
      <c r="II3045" s="79"/>
      <c r="IJ3045" s="79"/>
      <c r="IK3045" s="79"/>
      <c r="IL3045" s="79"/>
    </row>
    <row r="3046" s="93" customFormat="1" ht="15.75" customHeight="1" spans="3:246">
      <c r="C3046" s="97"/>
      <c r="D3046" s="98"/>
      <c r="F3046" s="99"/>
      <c r="G3046" s="98"/>
      <c r="IE3046" s="79"/>
      <c r="IF3046" s="79"/>
      <c r="IG3046" s="79"/>
      <c r="IH3046" s="79"/>
      <c r="II3046" s="79"/>
      <c r="IJ3046" s="79"/>
      <c r="IK3046" s="79"/>
      <c r="IL3046" s="79"/>
    </row>
    <row r="3047" s="93" customFormat="1" ht="15.75" customHeight="1" spans="3:246">
      <c r="C3047" s="97"/>
      <c r="D3047" s="98"/>
      <c r="F3047" s="99"/>
      <c r="G3047" s="98"/>
      <c r="IE3047" s="79"/>
      <c r="IF3047" s="79"/>
      <c r="IG3047" s="79"/>
      <c r="IH3047" s="79"/>
      <c r="II3047" s="79"/>
      <c r="IJ3047" s="79"/>
      <c r="IK3047" s="79"/>
      <c r="IL3047" s="79"/>
    </row>
    <row r="3048" s="93" customFormat="1" ht="15.75" customHeight="1" spans="3:246">
      <c r="C3048" s="97"/>
      <c r="D3048" s="98"/>
      <c r="F3048" s="99"/>
      <c r="G3048" s="98"/>
      <c r="IE3048" s="79"/>
      <c r="IF3048" s="79"/>
      <c r="IG3048" s="79"/>
      <c r="IH3048" s="79"/>
      <c r="II3048" s="79"/>
      <c r="IJ3048" s="79"/>
      <c r="IK3048" s="79"/>
      <c r="IL3048" s="79"/>
    </row>
    <row r="3049" s="93" customFormat="1" ht="15.75" customHeight="1" spans="3:246">
      <c r="C3049" s="97"/>
      <c r="D3049" s="98"/>
      <c r="F3049" s="99"/>
      <c r="G3049" s="98"/>
      <c r="IE3049" s="79"/>
      <c r="IF3049" s="79"/>
      <c r="IG3049" s="79"/>
      <c r="IH3049" s="79"/>
      <c r="II3049" s="79"/>
      <c r="IJ3049" s="79"/>
      <c r="IK3049" s="79"/>
      <c r="IL3049" s="79"/>
    </row>
    <row r="3050" s="93" customFormat="1" ht="15.75" customHeight="1" spans="3:246">
      <c r="C3050" s="97"/>
      <c r="D3050" s="98"/>
      <c r="F3050" s="99"/>
      <c r="G3050" s="98"/>
      <c r="IE3050" s="79"/>
      <c r="IF3050" s="79"/>
      <c r="IG3050" s="79"/>
      <c r="IH3050" s="79"/>
      <c r="II3050" s="79"/>
      <c r="IJ3050" s="79"/>
      <c r="IK3050" s="79"/>
      <c r="IL3050" s="79"/>
    </row>
    <row r="3051" s="93" customFormat="1" ht="15.75" customHeight="1" spans="3:246">
      <c r="C3051" s="97"/>
      <c r="D3051" s="98"/>
      <c r="F3051" s="99"/>
      <c r="G3051" s="98"/>
      <c r="IE3051" s="79"/>
      <c r="IF3051" s="79"/>
      <c r="IG3051" s="79"/>
      <c r="IH3051" s="79"/>
      <c r="II3051" s="79"/>
      <c r="IJ3051" s="79"/>
      <c r="IK3051" s="79"/>
      <c r="IL3051" s="79"/>
    </row>
    <row r="3052" s="93" customFormat="1" ht="15.75" customHeight="1" spans="3:246">
      <c r="C3052" s="97"/>
      <c r="D3052" s="98"/>
      <c r="F3052" s="99"/>
      <c r="G3052" s="98"/>
      <c r="IE3052" s="79"/>
      <c r="IF3052" s="79"/>
      <c r="IG3052" s="79"/>
      <c r="IH3052" s="79"/>
      <c r="II3052" s="79"/>
      <c r="IJ3052" s="79"/>
      <c r="IK3052" s="79"/>
      <c r="IL3052" s="79"/>
    </row>
    <row r="3053" s="93" customFormat="1" ht="15.75" customHeight="1" spans="3:246">
      <c r="C3053" s="97"/>
      <c r="D3053" s="98"/>
      <c r="F3053" s="99"/>
      <c r="G3053" s="98"/>
      <c r="IE3053" s="79"/>
      <c r="IF3053" s="79"/>
      <c r="IG3053" s="79"/>
      <c r="IH3053" s="79"/>
      <c r="II3053" s="79"/>
      <c r="IJ3053" s="79"/>
      <c r="IK3053" s="79"/>
      <c r="IL3053" s="79"/>
    </row>
    <row r="3054" s="93" customFormat="1" ht="15.75" customHeight="1" spans="3:246">
      <c r="C3054" s="97"/>
      <c r="D3054" s="98"/>
      <c r="F3054" s="99"/>
      <c r="G3054" s="98"/>
      <c r="IE3054" s="79"/>
      <c r="IF3054" s="79"/>
      <c r="IG3054" s="79"/>
      <c r="IH3054" s="79"/>
      <c r="II3054" s="79"/>
      <c r="IJ3054" s="79"/>
      <c r="IK3054" s="79"/>
      <c r="IL3054" s="79"/>
    </row>
    <row r="3055" s="93" customFormat="1" ht="15.75" customHeight="1" spans="3:246">
      <c r="C3055" s="97"/>
      <c r="D3055" s="98"/>
      <c r="F3055" s="99"/>
      <c r="G3055" s="98"/>
      <c r="IE3055" s="79"/>
      <c r="IF3055" s="79"/>
      <c r="IG3055" s="79"/>
      <c r="IH3055" s="79"/>
      <c r="II3055" s="79"/>
      <c r="IJ3055" s="79"/>
      <c r="IK3055" s="79"/>
      <c r="IL3055" s="79"/>
    </row>
    <row r="3056" s="93" customFormat="1" ht="15.75" customHeight="1" spans="3:246">
      <c r="C3056" s="97"/>
      <c r="D3056" s="98"/>
      <c r="F3056" s="99"/>
      <c r="G3056" s="98"/>
      <c r="IE3056" s="79"/>
      <c r="IF3056" s="79"/>
      <c r="IG3056" s="79"/>
      <c r="IH3056" s="79"/>
      <c r="II3056" s="79"/>
      <c r="IJ3056" s="79"/>
      <c r="IK3056" s="79"/>
      <c r="IL3056" s="79"/>
    </row>
    <row r="3057" s="93" customFormat="1" ht="15.75" customHeight="1" spans="3:246">
      <c r="C3057" s="97"/>
      <c r="D3057" s="98"/>
      <c r="F3057" s="99"/>
      <c r="G3057" s="98"/>
      <c r="IE3057" s="79"/>
      <c r="IF3057" s="79"/>
      <c r="IG3057" s="79"/>
      <c r="IH3057" s="79"/>
      <c r="II3057" s="79"/>
      <c r="IJ3057" s="79"/>
      <c r="IK3057" s="79"/>
      <c r="IL3057" s="79"/>
    </row>
    <row r="3058" s="93" customFormat="1" ht="15.75" customHeight="1" spans="3:246">
      <c r="C3058" s="97"/>
      <c r="D3058" s="98"/>
      <c r="F3058" s="99"/>
      <c r="G3058" s="98"/>
      <c r="IE3058" s="79"/>
      <c r="IF3058" s="79"/>
      <c r="IG3058" s="79"/>
      <c r="IH3058" s="79"/>
      <c r="II3058" s="79"/>
      <c r="IJ3058" s="79"/>
      <c r="IK3058" s="79"/>
      <c r="IL3058" s="79"/>
    </row>
    <row r="3059" s="93" customFormat="1" ht="15.75" customHeight="1" spans="3:246">
      <c r="C3059" s="97"/>
      <c r="D3059" s="98"/>
      <c r="F3059" s="99"/>
      <c r="G3059" s="98"/>
      <c r="IE3059" s="79"/>
      <c r="IF3059" s="79"/>
      <c r="IG3059" s="79"/>
      <c r="IH3059" s="79"/>
      <c r="II3059" s="79"/>
      <c r="IJ3059" s="79"/>
      <c r="IK3059" s="79"/>
      <c r="IL3059" s="79"/>
    </row>
    <row r="3060" s="93" customFormat="1" ht="15.75" customHeight="1" spans="3:246">
      <c r="C3060" s="97"/>
      <c r="D3060" s="98"/>
      <c r="F3060" s="99"/>
      <c r="G3060" s="98"/>
      <c r="IE3060" s="79"/>
      <c r="IF3060" s="79"/>
      <c r="IG3060" s="79"/>
      <c r="IH3060" s="79"/>
      <c r="II3060" s="79"/>
      <c r="IJ3060" s="79"/>
      <c r="IK3060" s="79"/>
      <c r="IL3060" s="79"/>
    </row>
    <row r="3061" s="93" customFormat="1" ht="15.75" customHeight="1" spans="3:246">
      <c r="C3061" s="97"/>
      <c r="D3061" s="98"/>
      <c r="F3061" s="99"/>
      <c r="G3061" s="98"/>
      <c r="IE3061" s="79"/>
      <c r="IF3061" s="79"/>
      <c r="IG3061" s="79"/>
      <c r="IH3061" s="79"/>
      <c r="II3061" s="79"/>
      <c r="IJ3061" s="79"/>
      <c r="IK3061" s="79"/>
      <c r="IL3061" s="79"/>
    </row>
    <row r="3062" s="93" customFormat="1" ht="15.75" customHeight="1" spans="3:246">
      <c r="C3062" s="97"/>
      <c r="D3062" s="98"/>
      <c r="F3062" s="99"/>
      <c r="G3062" s="98"/>
      <c r="IE3062" s="79"/>
      <c r="IF3062" s="79"/>
      <c r="IG3062" s="79"/>
      <c r="IH3062" s="79"/>
      <c r="II3062" s="79"/>
      <c r="IJ3062" s="79"/>
      <c r="IK3062" s="79"/>
      <c r="IL3062" s="79"/>
    </row>
    <row r="3063" s="93" customFormat="1" ht="15.75" customHeight="1" spans="3:246">
      <c r="C3063" s="97"/>
      <c r="D3063" s="98"/>
      <c r="F3063" s="99"/>
      <c r="G3063" s="98"/>
      <c r="IE3063" s="79"/>
      <c r="IF3063" s="79"/>
      <c r="IG3063" s="79"/>
      <c r="IH3063" s="79"/>
      <c r="II3063" s="79"/>
      <c r="IJ3063" s="79"/>
      <c r="IK3063" s="79"/>
      <c r="IL3063" s="79"/>
    </row>
    <row r="3064" s="93" customFormat="1" ht="15.75" customHeight="1" spans="3:246">
      <c r="C3064" s="97"/>
      <c r="D3064" s="98"/>
      <c r="F3064" s="99"/>
      <c r="G3064" s="98"/>
      <c r="IE3064" s="79"/>
      <c r="IF3064" s="79"/>
      <c r="IG3064" s="79"/>
      <c r="IH3064" s="79"/>
      <c r="II3064" s="79"/>
      <c r="IJ3064" s="79"/>
      <c r="IK3064" s="79"/>
      <c r="IL3064" s="79"/>
    </row>
    <row r="3065" s="93" customFormat="1" ht="15.75" customHeight="1" spans="3:246">
      <c r="C3065" s="97"/>
      <c r="D3065" s="98"/>
      <c r="F3065" s="99"/>
      <c r="G3065" s="98"/>
      <c r="IE3065" s="79"/>
      <c r="IF3065" s="79"/>
      <c r="IG3065" s="79"/>
      <c r="IH3065" s="79"/>
      <c r="II3065" s="79"/>
      <c r="IJ3065" s="79"/>
      <c r="IK3065" s="79"/>
      <c r="IL3065" s="79"/>
    </row>
    <row r="3066" s="93" customFormat="1" ht="15.75" customHeight="1" spans="3:246">
      <c r="C3066" s="97"/>
      <c r="D3066" s="98"/>
      <c r="F3066" s="99"/>
      <c r="G3066" s="98"/>
      <c r="IE3066" s="79"/>
      <c r="IF3066" s="79"/>
      <c r="IG3066" s="79"/>
      <c r="IH3066" s="79"/>
      <c r="II3066" s="79"/>
      <c r="IJ3066" s="79"/>
      <c r="IK3066" s="79"/>
      <c r="IL3066" s="79"/>
    </row>
    <row r="3067" s="93" customFormat="1" ht="15.75" customHeight="1" spans="3:246">
      <c r="C3067" s="97"/>
      <c r="D3067" s="98"/>
      <c r="F3067" s="99"/>
      <c r="G3067" s="98"/>
      <c r="IE3067" s="79"/>
      <c r="IF3067" s="79"/>
      <c r="IG3067" s="79"/>
      <c r="IH3067" s="79"/>
      <c r="II3067" s="79"/>
      <c r="IJ3067" s="79"/>
      <c r="IK3067" s="79"/>
      <c r="IL3067" s="79"/>
    </row>
    <row r="3068" s="93" customFormat="1" ht="15.75" customHeight="1" spans="3:246">
      <c r="C3068" s="97"/>
      <c r="D3068" s="98"/>
      <c r="F3068" s="99"/>
      <c r="G3068" s="98"/>
      <c r="IE3068" s="79"/>
      <c r="IF3068" s="79"/>
      <c r="IG3068" s="79"/>
      <c r="IH3068" s="79"/>
      <c r="II3068" s="79"/>
      <c r="IJ3068" s="79"/>
      <c r="IK3068" s="79"/>
      <c r="IL3068" s="79"/>
    </row>
    <row r="3069" s="93" customFormat="1" ht="15.75" customHeight="1" spans="3:246">
      <c r="C3069" s="97"/>
      <c r="D3069" s="98"/>
      <c r="F3069" s="99"/>
      <c r="G3069" s="98"/>
      <c r="IE3069" s="79"/>
      <c r="IF3069" s="79"/>
      <c r="IG3069" s="79"/>
      <c r="IH3069" s="79"/>
      <c r="II3069" s="79"/>
      <c r="IJ3069" s="79"/>
      <c r="IK3069" s="79"/>
      <c r="IL3069" s="79"/>
    </row>
    <row r="3070" s="93" customFormat="1" ht="15.75" customHeight="1" spans="3:246">
      <c r="C3070" s="97"/>
      <c r="D3070" s="98"/>
      <c r="F3070" s="99"/>
      <c r="G3070" s="98"/>
      <c r="IE3070" s="79"/>
      <c r="IF3070" s="79"/>
      <c r="IG3070" s="79"/>
      <c r="IH3070" s="79"/>
      <c r="II3070" s="79"/>
      <c r="IJ3070" s="79"/>
      <c r="IK3070" s="79"/>
      <c r="IL3070" s="79"/>
    </row>
    <row r="3071" s="93" customFormat="1" ht="15.75" customHeight="1" spans="3:246">
      <c r="C3071" s="97"/>
      <c r="D3071" s="98"/>
      <c r="F3071" s="99"/>
      <c r="G3071" s="98"/>
      <c r="IE3071" s="79"/>
      <c r="IF3071" s="79"/>
      <c r="IG3071" s="79"/>
      <c r="IH3071" s="79"/>
      <c r="II3071" s="79"/>
      <c r="IJ3071" s="79"/>
      <c r="IK3071" s="79"/>
      <c r="IL3071" s="79"/>
    </row>
    <row r="3072" s="93" customFormat="1" ht="15.75" customHeight="1" spans="3:246">
      <c r="C3072" s="97"/>
      <c r="D3072" s="98"/>
      <c r="F3072" s="99"/>
      <c r="G3072" s="98"/>
      <c r="IE3072" s="79"/>
      <c r="IF3072" s="79"/>
      <c r="IG3072" s="79"/>
      <c r="IH3072" s="79"/>
      <c r="II3072" s="79"/>
      <c r="IJ3072" s="79"/>
      <c r="IK3072" s="79"/>
      <c r="IL3072" s="79"/>
    </row>
    <row r="3073" s="93" customFormat="1" ht="15.75" customHeight="1" spans="3:246">
      <c r="C3073" s="97"/>
      <c r="D3073" s="98"/>
      <c r="F3073" s="99"/>
      <c r="G3073" s="98"/>
      <c r="IE3073" s="79"/>
      <c r="IF3073" s="79"/>
      <c r="IG3073" s="79"/>
      <c r="IH3073" s="79"/>
      <c r="II3073" s="79"/>
      <c r="IJ3073" s="79"/>
      <c r="IK3073" s="79"/>
      <c r="IL3073" s="79"/>
    </row>
    <row r="3074" s="93" customFormat="1" ht="15.75" customHeight="1" spans="3:246">
      <c r="C3074" s="97"/>
      <c r="D3074" s="98"/>
      <c r="F3074" s="99"/>
      <c r="G3074" s="98"/>
      <c r="IE3074" s="79"/>
      <c r="IF3074" s="79"/>
      <c r="IG3074" s="79"/>
      <c r="IH3074" s="79"/>
      <c r="II3074" s="79"/>
      <c r="IJ3074" s="79"/>
      <c r="IK3074" s="79"/>
      <c r="IL3074" s="79"/>
    </row>
    <row r="3075" s="93" customFormat="1" ht="15.75" customHeight="1" spans="3:246">
      <c r="C3075" s="97"/>
      <c r="D3075" s="98"/>
      <c r="F3075" s="99"/>
      <c r="G3075" s="98"/>
      <c r="IE3075" s="79"/>
      <c r="IF3075" s="79"/>
      <c r="IG3075" s="79"/>
      <c r="IH3075" s="79"/>
      <c r="II3075" s="79"/>
      <c r="IJ3075" s="79"/>
      <c r="IK3075" s="79"/>
      <c r="IL3075" s="79"/>
    </row>
    <row r="3076" s="93" customFormat="1" ht="15.75" customHeight="1" spans="3:246">
      <c r="C3076" s="97"/>
      <c r="D3076" s="98"/>
      <c r="F3076" s="99"/>
      <c r="G3076" s="98"/>
      <c r="IE3076" s="79"/>
      <c r="IF3076" s="79"/>
      <c r="IG3076" s="79"/>
      <c r="IH3076" s="79"/>
      <c r="II3076" s="79"/>
      <c r="IJ3076" s="79"/>
      <c r="IK3076" s="79"/>
      <c r="IL3076" s="79"/>
    </row>
    <row r="3077" s="93" customFormat="1" ht="15.75" customHeight="1" spans="3:246">
      <c r="C3077" s="97"/>
      <c r="D3077" s="98"/>
      <c r="F3077" s="99"/>
      <c r="G3077" s="98"/>
      <c r="IE3077" s="79"/>
      <c r="IF3077" s="79"/>
      <c r="IG3077" s="79"/>
      <c r="IH3077" s="79"/>
      <c r="II3077" s="79"/>
      <c r="IJ3077" s="79"/>
      <c r="IK3077" s="79"/>
      <c r="IL3077" s="79"/>
    </row>
    <row r="3078" s="93" customFormat="1" ht="15.75" customHeight="1" spans="3:246">
      <c r="C3078" s="97"/>
      <c r="D3078" s="98"/>
      <c r="F3078" s="99"/>
      <c r="G3078" s="98"/>
      <c r="IE3078" s="79"/>
      <c r="IF3078" s="79"/>
      <c r="IG3078" s="79"/>
      <c r="IH3078" s="79"/>
      <c r="II3078" s="79"/>
      <c r="IJ3078" s="79"/>
      <c r="IK3078" s="79"/>
      <c r="IL3078" s="79"/>
    </row>
    <row r="3079" s="93" customFormat="1" ht="15.75" customHeight="1" spans="3:246">
      <c r="C3079" s="97"/>
      <c r="D3079" s="98"/>
      <c r="F3079" s="99"/>
      <c r="G3079" s="98"/>
      <c r="IE3079" s="79"/>
      <c r="IF3079" s="79"/>
      <c r="IG3079" s="79"/>
      <c r="IH3079" s="79"/>
      <c r="II3079" s="79"/>
      <c r="IJ3079" s="79"/>
      <c r="IK3079" s="79"/>
      <c r="IL3079" s="79"/>
    </row>
    <row r="3080" s="93" customFormat="1" ht="15.75" customHeight="1" spans="3:246">
      <c r="C3080" s="97"/>
      <c r="D3080" s="98"/>
      <c r="F3080" s="99"/>
      <c r="G3080" s="98"/>
      <c r="IE3080" s="79"/>
      <c r="IF3080" s="79"/>
      <c r="IG3080" s="79"/>
      <c r="IH3080" s="79"/>
      <c r="II3080" s="79"/>
      <c r="IJ3080" s="79"/>
      <c r="IK3080" s="79"/>
      <c r="IL3080" s="79"/>
    </row>
    <row r="3081" s="93" customFormat="1" ht="15.75" customHeight="1" spans="3:246">
      <c r="C3081" s="97"/>
      <c r="D3081" s="98"/>
      <c r="F3081" s="99"/>
      <c r="G3081" s="98"/>
      <c r="IE3081" s="79"/>
      <c r="IF3081" s="79"/>
      <c r="IG3081" s="79"/>
      <c r="IH3081" s="79"/>
      <c r="II3081" s="79"/>
      <c r="IJ3081" s="79"/>
      <c r="IK3081" s="79"/>
      <c r="IL3081" s="79"/>
    </row>
    <row r="3082" s="93" customFormat="1" ht="15.75" customHeight="1" spans="3:246">
      <c r="C3082" s="97"/>
      <c r="D3082" s="98"/>
      <c r="F3082" s="99"/>
      <c r="G3082" s="98"/>
      <c r="IE3082" s="79"/>
      <c r="IF3082" s="79"/>
      <c r="IG3082" s="79"/>
      <c r="IH3082" s="79"/>
      <c r="II3082" s="79"/>
      <c r="IJ3082" s="79"/>
      <c r="IK3082" s="79"/>
      <c r="IL3082" s="79"/>
    </row>
    <row r="3083" s="93" customFormat="1" ht="15.75" customHeight="1" spans="3:246">
      <c r="C3083" s="97"/>
      <c r="D3083" s="98"/>
      <c r="F3083" s="99"/>
      <c r="G3083" s="98"/>
      <c r="IE3083" s="79"/>
      <c r="IF3083" s="79"/>
      <c r="IG3083" s="79"/>
      <c r="IH3083" s="79"/>
      <c r="II3083" s="79"/>
      <c r="IJ3083" s="79"/>
      <c r="IK3083" s="79"/>
      <c r="IL3083" s="79"/>
    </row>
    <row r="3084" s="93" customFormat="1" ht="15.75" customHeight="1" spans="3:246">
      <c r="C3084" s="97"/>
      <c r="D3084" s="98"/>
      <c r="F3084" s="99"/>
      <c r="G3084" s="98"/>
      <c r="IE3084" s="79"/>
      <c r="IF3084" s="79"/>
      <c r="IG3084" s="79"/>
      <c r="IH3084" s="79"/>
      <c r="II3084" s="79"/>
      <c r="IJ3084" s="79"/>
      <c r="IK3084" s="79"/>
      <c r="IL3084" s="79"/>
    </row>
    <row r="3085" s="93" customFormat="1" ht="15.75" customHeight="1" spans="3:246">
      <c r="C3085" s="97"/>
      <c r="D3085" s="98"/>
      <c r="F3085" s="99"/>
      <c r="G3085" s="98"/>
      <c r="IE3085" s="79"/>
      <c r="IF3085" s="79"/>
      <c r="IG3085" s="79"/>
      <c r="IH3085" s="79"/>
      <c r="II3085" s="79"/>
      <c r="IJ3085" s="79"/>
      <c r="IK3085" s="79"/>
      <c r="IL3085" s="79"/>
    </row>
    <row r="3086" s="93" customFormat="1" ht="15.75" customHeight="1" spans="3:246">
      <c r="C3086" s="97"/>
      <c r="D3086" s="98"/>
      <c r="F3086" s="99"/>
      <c r="G3086" s="98"/>
      <c r="IE3086" s="79"/>
      <c r="IF3086" s="79"/>
      <c r="IG3086" s="79"/>
      <c r="IH3086" s="79"/>
      <c r="II3086" s="79"/>
      <c r="IJ3086" s="79"/>
      <c r="IK3086" s="79"/>
      <c r="IL3086" s="79"/>
    </row>
    <row r="3087" s="93" customFormat="1" ht="15.75" customHeight="1" spans="3:246">
      <c r="C3087" s="97"/>
      <c r="D3087" s="98"/>
      <c r="F3087" s="99"/>
      <c r="G3087" s="98"/>
      <c r="IE3087" s="79"/>
      <c r="IF3087" s="79"/>
      <c r="IG3087" s="79"/>
      <c r="IH3087" s="79"/>
      <c r="II3087" s="79"/>
      <c r="IJ3087" s="79"/>
      <c r="IK3087" s="79"/>
      <c r="IL3087" s="79"/>
    </row>
    <row r="3088" s="93" customFormat="1" ht="15.75" customHeight="1" spans="3:246">
      <c r="C3088" s="97"/>
      <c r="D3088" s="98"/>
      <c r="F3088" s="99"/>
      <c r="G3088" s="98"/>
      <c r="IE3088" s="79"/>
      <c r="IF3088" s="79"/>
      <c r="IG3088" s="79"/>
      <c r="IH3088" s="79"/>
      <c r="II3088" s="79"/>
      <c r="IJ3088" s="79"/>
      <c r="IK3088" s="79"/>
      <c r="IL3088" s="79"/>
    </row>
    <row r="3089" s="93" customFormat="1" ht="15.75" customHeight="1" spans="3:246">
      <c r="C3089" s="97"/>
      <c r="D3089" s="98"/>
      <c r="F3089" s="99"/>
      <c r="G3089" s="98"/>
      <c r="IE3089" s="79"/>
      <c r="IF3089" s="79"/>
      <c r="IG3089" s="79"/>
      <c r="IH3089" s="79"/>
      <c r="II3089" s="79"/>
      <c r="IJ3089" s="79"/>
      <c r="IK3089" s="79"/>
      <c r="IL3089" s="79"/>
    </row>
    <row r="3090" s="93" customFormat="1" ht="15.75" customHeight="1" spans="3:246">
      <c r="C3090" s="97"/>
      <c r="D3090" s="98"/>
      <c r="F3090" s="99"/>
      <c r="G3090" s="98"/>
      <c r="IE3090" s="79"/>
      <c r="IF3090" s="79"/>
      <c r="IG3090" s="79"/>
      <c r="IH3090" s="79"/>
      <c r="II3090" s="79"/>
      <c r="IJ3090" s="79"/>
      <c r="IK3090" s="79"/>
      <c r="IL3090" s="79"/>
    </row>
    <row r="3091" s="93" customFormat="1" ht="15.75" customHeight="1" spans="3:246">
      <c r="C3091" s="97"/>
      <c r="D3091" s="98"/>
      <c r="F3091" s="99"/>
      <c r="G3091" s="98"/>
      <c r="IE3091" s="79"/>
      <c r="IF3091" s="79"/>
      <c r="IG3091" s="79"/>
      <c r="IH3091" s="79"/>
      <c r="II3091" s="79"/>
      <c r="IJ3091" s="79"/>
      <c r="IK3091" s="79"/>
      <c r="IL3091" s="79"/>
    </row>
    <row r="3092" s="93" customFormat="1" ht="15.75" customHeight="1" spans="3:246">
      <c r="C3092" s="97"/>
      <c r="D3092" s="98"/>
      <c r="F3092" s="99"/>
      <c r="G3092" s="98"/>
      <c r="IE3092" s="79"/>
      <c r="IF3092" s="79"/>
      <c r="IG3092" s="79"/>
      <c r="IH3092" s="79"/>
      <c r="II3092" s="79"/>
      <c r="IJ3092" s="79"/>
      <c r="IK3092" s="79"/>
      <c r="IL3092" s="79"/>
    </row>
    <row r="3093" s="93" customFormat="1" ht="15.75" customHeight="1" spans="3:246">
      <c r="C3093" s="97"/>
      <c r="D3093" s="98"/>
      <c r="F3093" s="99"/>
      <c r="G3093" s="98"/>
      <c r="IE3093" s="79"/>
      <c r="IF3093" s="79"/>
      <c r="IG3093" s="79"/>
      <c r="IH3093" s="79"/>
      <c r="II3093" s="79"/>
      <c r="IJ3093" s="79"/>
      <c r="IK3093" s="79"/>
      <c r="IL3093" s="79"/>
    </row>
    <row r="3094" s="93" customFormat="1" ht="15.75" customHeight="1" spans="3:246">
      <c r="C3094" s="97"/>
      <c r="D3094" s="98"/>
      <c r="F3094" s="99"/>
      <c r="G3094" s="98"/>
      <c r="IE3094" s="79"/>
      <c r="IF3094" s="79"/>
      <c r="IG3094" s="79"/>
      <c r="IH3094" s="79"/>
      <c r="II3094" s="79"/>
      <c r="IJ3094" s="79"/>
      <c r="IK3094" s="79"/>
      <c r="IL3094" s="79"/>
    </row>
    <row r="3095" s="93" customFormat="1" ht="15.75" customHeight="1" spans="3:246">
      <c r="C3095" s="97"/>
      <c r="D3095" s="98"/>
      <c r="F3095" s="99"/>
      <c r="G3095" s="98"/>
      <c r="IE3095" s="79"/>
      <c r="IF3095" s="79"/>
      <c r="IG3095" s="79"/>
      <c r="IH3095" s="79"/>
      <c r="II3095" s="79"/>
      <c r="IJ3095" s="79"/>
      <c r="IK3095" s="79"/>
      <c r="IL3095" s="79"/>
    </row>
    <row r="3096" s="93" customFormat="1" ht="15.75" customHeight="1" spans="3:246">
      <c r="C3096" s="97"/>
      <c r="D3096" s="98"/>
      <c r="F3096" s="99"/>
      <c r="G3096" s="98"/>
      <c r="IE3096" s="79"/>
      <c r="IF3096" s="79"/>
      <c r="IG3096" s="79"/>
      <c r="IH3096" s="79"/>
      <c r="II3096" s="79"/>
      <c r="IJ3096" s="79"/>
      <c r="IK3096" s="79"/>
      <c r="IL3096" s="79"/>
    </row>
    <row r="3097" s="93" customFormat="1" ht="15.75" customHeight="1" spans="3:246">
      <c r="C3097" s="97"/>
      <c r="D3097" s="98"/>
      <c r="F3097" s="99"/>
      <c r="G3097" s="98"/>
      <c r="IE3097" s="79"/>
      <c r="IF3097" s="79"/>
      <c r="IG3097" s="79"/>
      <c r="IH3097" s="79"/>
      <c r="II3097" s="79"/>
      <c r="IJ3097" s="79"/>
      <c r="IK3097" s="79"/>
      <c r="IL3097" s="79"/>
    </row>
    <row r="3098" s="93" customFormat="1" ht="15.75" customHeight="1" spans="3:246">
      <c r="C3098" s="97"/>
      <c r="D3098" s="98"/>
      <c r="F3098" s="99"/>
      <c r="G3098" s="98"/>
      <c r="IE3098" s="79"/>
      <c r="IF3098" s="79"/>
      <c r="IG3098" s="79"/>
      <c r="IH3098" s="79"/>
      <c r="II3098" s="79"/>
      <c r="IJ3098" s="79"/>
      <c r="IK3098" s="79"/>
      <c r="IL3098" s="79"/>
    </row>
    <row r="3099" s="93" customFormat="1" ht="15.75" customHeight="1" spans="3:246">
      <c r="C3099" s="97"/>
      <c r="D3099" s="98"/>
      <c r="F3099" s="99"/>
      <c r="G3099" s="98"/>
      <c r="IE3099" s="79"/>
      <c r="IF3099" s="79"/>
      <c r="IG3099" s="79"/>
      <c r="IH3099" s="79"/>
      <c r="II3099" s="79"/>
      <c r="IJ3099" s="79"/>
      <c r="IK3099" s="79"/>
      <c r="IL3099" s="79"/>
    </row>
    <row r="3100" s="93" customFormat="1" ht="15.75" customHeight="1" spans="3:246">
      <c r="C3100" s="97"/>
      <c r="D3100" s="98"/>
      <c r="F3100" s="99"/>
      <c r="G3100" s="98"/>
      <c r="IE3100" s="79"/>
      <c r="IF3100" s="79"/>
      <c r="IG3100" s="79"/>
      <c r="IH3100" s="79"/>
      <c r="II3100" s="79"/>
      <c r="IJ3100" s="79"/>
      <c r="IK3100" s="79"/>
      <c r="IL3100" s="79"/>
    </row>
    <row r="3101" s="93" customFormat="1" ht="15.75" customHeight="1" spans="3:246">
      <c r="C3101" s="97"/>
      <c r="D3101" s="98"/>
      <c r="F3101" s="99"/>
      <c r="G3101" s="98"/>
      <c r="IE3101" s="79"/>
      <c r="IF3101" s="79"/>
      <c r="IG3101" s="79"/>
      <c r="IH3101" s="79"/>
      <c r="II3101" s="79"/>
      <c r="IJ3101" s="79"/>
      <c r="IK3101" s="79"/>
      <c r="IL3101" s="79"/>
    </row>
    <row r="3102" s="93" customFormat="1" ht="15.75" customHeight="1" spans="3:246">
      <c r="C3102" s="97"/>
      <c r="D3102" s="98"/>
      <c r="F3102" s="99"/>
      <c r="G3102" s="98"/>
      <c r="IE3102" s="79"/>
      <c r="IF3102" s="79"/>
      <c r="IG3102" s="79"/>
      <c r="IH3102" s="79"/>
      <c r="II3102" s="79"/>
      <c r="IJ3102" s="79"/>
      <c r="IK3102" s="79"/>
      <c r="IL3102" s="79"/>
    </row>
    <row r="3103" s="93" customFormat="1" ht="15.75" customHeight="1" spans="3:246">
      <c r="C3103" s="97"/>
      <c r="D3103" s="98"/>
      <c r="F3103" s="99"/>
      <c r="G3103" s="98"/>
      <c r="IE3103" s="79"/>
      <c r="IF3103" s="79"/>
      <c r="IG3103" s="79"/>
      <c r="IH3103" s="79"/>
      <c r="II3103" s="79"/>
      <c r="IJ3103" s="79"/>
      <c r="IK3103" s="79"/>
      <c r="IL3103" s="79"/>
    </row>
    <row r="3104" s="93" customFormat="1" ht="15.75" customHeight="1" spans="3:246">
      <c r="C3104" s="97"/>
      <c r="D3104" s="98"/>
      <c r="F3104" s="99"/>
      <c r="G3104" s="98"/>
      <c r="IE3104" s="79"/>
      <c r="IF3104" s="79"/>
      <c r="IG3104" s="79"/>
      <c r="IH3104" s="79"/>
      <c r="II3104" s="79"/>
      <c r="IJ3104" s="79"/>
      <c r="IK3104" s="79"/>
      <c r="IL3104" s="79"/>
    </row>
    <row r="3105" s="93" customFormat="1" ht="15.75" customHeight="1" spans="3:246">
      <c r="C3105" s="97"/>
      <c r="D3105" s="98"/>
      <c r="F3105" s="99"/>
      <c r="G3105" s="98"/>
      <c r="IE3105" s="79"/>
      <c r="IF3105" s="79"/>
      <c r="IG3105" s="79"/>
      <c r="IH3105" s="79"/>
      <c r="II3105" s="79"/>
      <c r="IJ3105" s="79"/>
      <c r="IK3105" s="79"/>
      <c r="IL3105" s="79"/>
    </row>
    <row r="3106" s="93" customFormat="1" ht="15.75" customHeight="1" spans="3:246">
      <c r="C3106" s="97"/>
      <c r="D3106" s="98"/>
      <c r="F3106" s="99"/>
      <c r="G3106" s="98"/>
      <c r="IE3106" s="79"/>
      <c r="IF3106" s="79"/>
      <c r="IG3106" s="79"/>
      <c r="IH3106" s="79"/>
      <c r="II3106" s="79"/>
      <c r="IJ3106" s="79"/>
      <c r="IK3106" s="79"/>
      <c r="IL3106" s="79"/>
    </row>
    <row r="3107" s="93" customFormat="1" ht="15.75" customHeight="1" spans="3:246">
      <c r="C3107" s="97"/>
      <c r="D3107" s="98"/>
      <c r="F3107" s="99"/>
      <c r="G3107" s="98"/>
      <c r="IE3107" s="79"/>
      <c r="IF3107" s="79"/>
      <c r="IG3107" s="79"/>
      <c r="IH3107" s="79"/>
      <c r="II3107" s="79"/>
      <c r="IJ3107" s="79"/>
      <c r="IK3107" s="79"/>
      <c r="IL3107" s="79"/>
    </row>
    <row r="3108" s="93" customFormat="1" ht="15.75" customHeight="1" spans="3:246">
      <c r="C3108" s="97"/>
      <c r="D3108" s="98"/>
      <c r="F3108" s="99"/>
      <c r="G3108" s="98"/>
      <c r="IE3108" s="79"/>
      <c r="IF3108" s="79"/>
      <c r="IG3108" s="79"/>
      <c r="IH3108" s="79"/>
      <c r="II3108" s="79"/>
      <c r="IJ3108" s="79"/>
      <c r="IK3108" s="79"/>
      <c r="IL3108" s="79"/>
    </row>
    <row r="3109" s="93" customFormat="1" ht="15.75" customHeight="1" spans="3:246">
      <c r="C3109" s="97"/>
      <c r="D3109" s="98"/>
      <c r="F3109" s="99"/>
      <c r="G3109" s="98"/>
      <c r="IE3109" s="79"/>
      <c r="IF3109" s="79"/>
      <c r="IG3109" s="79"/>
      <c r="IH3109" s="79"/>
      <c r="II3109" s="79"/>
      <c r="IJ3109" s="79"/>
      <c r="IK3109" s="79"/>
      <c r="IL3109" s="79"/>
    </row>
    <row r="3110" s="93" customFormat="1" ht="15.75" customHeight="1" spans="3:246">
      <c r="C3110" s="97"/>
      <c r="D3110" s="98"/>
      <c r="F3110" s="99"/>
      <c r="G3110" s="98"/>
      <c r="IE3110" s="79"/>
      <c r="IF3110" s="79"/>
      <c r="IG3110" s="79"/>
      <c r="IH3110" s="79"/>
      <c r="II3110" s="79"/>
      <c r="IJ3110" s="79"/>
      <c r="IK3110" s="79"/>
      <c r="IL3110" s="79"/>
    </row>
    <row r="3111" s="93" customFormat="1" ht="15.75" customHeight="1" spans="3:246">
      <c r="C3111" s="97"/>
      <c r="D3111" s="98"/>
      <c r="F3111" s="99"/>
      <c r="G3111" s="98"/>
      <c r="IE3111" s="79"/>
      <c r="IF3111" s="79"/>
      <c r="IG3111" s="79"/>
      <c r="IH3111" s="79"/>
      <c r="II3111" s="79"/>
      <c r="IJ3111" s="79"/>
      <c r="IK3111" s="79"/>
      <c r="IL3111" s="79"/>
    </row>
    <row r="3112" s="93" customFormat="1" ht="15.75" customHeight="1" spans="3:246">
      <c r="C3112" s="97"/>
      <c r="D3112" s="98"/>
      <c r="F3112" s="99"/>
      <c r="G3112" s="98"/>
      <c r="IE3112" s="79"/>
      <c r="IF3112" s="79"/>
      <c r="IG3112" s="79"/>
      <c r="IH3112" s="79"/>
      <c r="II3112" s="79"/>
      <c r="IJ3112" s="79"/>
      <c r="IK3112" s="79"/>
      <c r="IL3112" s="79"/>
    </row>
    <row r="3113" s="93" customFormat="1" ht="15.75" customHeight="1" spans="3:246">
      <c r="C3113" s="97"/>
      <c r="D3113" s="98"/>
      <c r="F3113" s="99"/>
      <c r="G3113" s="98"/>
      <c r="IE3113" s="79"/>
      <c r="IF3113" s="79"/>
      <c r="IG3113" s="79"/>
      <c r="IH3113" s="79"/>
      <c r="II3113" s="79"/>
      <c r="IJ3113" s="79"/>
      <c r="IK3113" s="79"/>
      <c r="IL3113" s="79"/>
    </row>
    <row r="3114" s="93" customFormat="1" ht="15.75" customHeight="1" spans="3:246">
      <c r="C3114" s="97"/>
      <c r="D3114" s="98"/>
      <c r="F3114" s="99"/>
      <c r="G3114" s="98"/>
      <c r="IE3114" s="79"/>
      <c r="IF3114" s="79"/>
      <c r="IG3114" s="79"/>
      <c r="IH3114" s="79"/>
      <c r="II3114" s="79"/>
      <c r="IJ3114" s="79"/>
      <c r="IK3114" s="79"/>
      <c r="IL3114" s="79"/>
    </row>
    <row r="3115" s="93" customFormat="1" ht="15.75" customHeight="1" spans="3:246">
      <c r="C3115" s="97"/>
      <c r="D3115" s="98"/>
      <c r="F3115" s="99"/>
      <c r="G3115" s="98"/>
      <c r="IE3115" s="79"/>
      <c r="IF3115" s="79"/>
      <c r="IG3115" s="79"/>
      <c r="IH3115" s="79"/>
      <c r="II3115" s="79"/>
      <c r="IJ3115" s="79"/>
      <c r="IK3115" s="79"/>
      <c r="IL3115" s="79"/>
    </row>
    <row r="3116" s="93" customFormat="1" ht="15.75" customHeight="1" spans="3:246">
      <c r="C3116" s="97"/>
      <c r="D3116" s="98"/>
      <c r="F3116" s="99"/>
      <c r="G3116" s="98"/>
      <c r="IE3116" s="79"/>
      <c r="IF3116" s="79"/>
      <c r="IG3116" s="79"/>
      <c r="IH3116" s="79"/>
      <c r="II3116" s="79"/>
      <c r="IJ3116" s="79"/>
      <c r="IK3116" s="79"/>
      <c r="IL3116" s="79"/>
    </row>
    <row r="3117" s="93" customFormat="1" ht="15.75" customHeight="1" spans="3:246">
      <c r="C3117" s="97"/>
      <c r="D3117" s="98"/>
      <c r="F3117" s="99"/>
      <c r="G3117" s="98"/>
      <c r="IE3117" s="79"/>
      <c r="IF3117" s="79"/>
      <c r="IG3117" s="79"/>
      <c r="IH3117" s="79"/>
      <c r="II3117" s="79"/>
      <c r="IJ3117" s="79"/>
      <c r="IK3117" s="79"/>
      <c r="IL3117" s="79"/>
    </row>
    <row r="3118" s="93" customFormat="1" ht="15.75" customHeight="1" spans="3:246">
      <c r="C3118" s="97"/>
      <c r="D3118" s="98"/>
      <c r="F3118" s="99"/>
      <c r="G3118" s="98"/>
      <c r="IE3118" s="79"/>
      <c r="IF3118" s="79"/>
      <c r="IG3118" s="79"/>
      <c r="IH3118" s="79"/>
      <c r="II3118" s="79"/>
      <c r="IJ3118" s="79"/>
      <c r="IK3118" s="79"/>
      <c r="IL3118" s="79"/>
    </row>
    <row r="3119" s="93" customFormat="1" ht="15.75" customHeight="1" spans="3:246">
      <c r="C3119" s="97"/>
      <c r="D3119" s="98"/>
      <c r="F3119" s="99"/>
      <c r="G3119" s="98"/>
      <c r="IE3119" s="79"/>
      <c r="IF3119" s="79"/>
      <c r="IG3119" s="79"/>
      <c r="IH3119" s="79"/>
      <c r="II3119" s="79"/>
      <c r="IJ3119" s="79"/>
      <c r="IK3119" s="79"/>
      <c r="IL3119" s="79"/>
    </row>
    <row r="3120" s="93" customFormat="1" ht="15.75" customHeight="1" spans="3:246">
      <c r="C3120" s="97"/>
      <c r="D3120" s="98"/>
      <c r="F3120" s="99"/>
      <c r="G3120" s="98"/>
      <c r="IE3120" s="79"/>
      <c r="IF3120" s="79"/>
      <c r="IG3120" s="79"/>
      <c r="IH3120" s="79"/>
      <c r="II3120" s="79"/>
      <c r="IJ3120" s="79"/>
      <c r="IK3120" s="79"/>
      <c r="IL3120" s="79"/>
    </row>
    <row r="3121" s="93" customFormat="1" ht="15.75" customHeight="1" spans="3:246">
      <c r="C3121" s="97"/>
      <c r="D3121" s="98"/>
      <c r="F3121" s="99"/>
      <c r="G3121" s="98"/>
      <c r="IE3121" s="79"/>
      <c r="IF3121" s="79"/>
      <c r="IG3121" s="79"/>
      <c r="IH3121" s="79"/>
      <c r="II3121" s="79"/>
      <c r="IJ3121" s="79"/>
      <c r="IK3121" s="79"/>
      <c r="IL3121" s="79"/>
    </row>
    <row r="3122" s="93" customFormat="1" ht="15.75" customHeight="1" spans="3:246">
      <c r="C3122" s="97"/>
      <c r="D3122" s="98"/>
      <c r="F3122" s="99"/>
      <c r="G3122" s="98"/>
      <c r="IE3122" s="79"/>
      <c r="IF3122" s="79"/>
      <c r="IG3122" s="79"/>
      <c r="IH3122" s="79"/>
      <c r="II3122" s="79"/>
      <c r="IJ3122" s="79"/>
      <c r="IK3122" s="79"/>
      <c r="IL3122" s="79"/>
    </row>
    <row r="3123" s="93" customFormat="1" ht="15.75" customHeight="1" spans="3:246">
      <c r="C3123" s="97"/>
      <c r="D3123" s="98"/>
      <c r="F3123" s="99"/>
      <c r="G3123" s="98"/>
      <c r="IE3123" s="79"/>
      <c r="IF3123" s="79"/>
      <c r="IG3123" s="79"/>
      <c r="IH3123" s="79"/>
      <c r="II3123" s="79"/>
      <c r="IJ3123" s="79"/>
      <c r="IK3123" s="79"/>
      <c r="IL3123" s="79"/>
    </row>
    <row r="3124" s="93" customFormat="1" ht="15.75" customHeight="1" spans="3:246">
      <c r="C3124" s="97"/>
      <c r="D3124" s="98"/>
      <c r="F3124" s="99"/>
      <c r="G3124" s="98"/>
      <c r="IE3124" s="79"/>
      <c r="IF3124" s="79"/>
      <c r="IG3124" s="79"/>
      <c r="IH3124" s="79"/>
      <c r="II3124" s="79"/>
      <c r="IJ3124" s="79"/>
      <c r="IK3124" s="79"/>
      <c r="IL3124" s="79"/>
    </row>
    <row r="3125" s="93" customFormat="1" ht="15.75" customHeight="1" spans="3:246">
      <c r="C3125" s="97"/>
      <c r="D3125" s="98"/>
      <c r="F3125" s="99"/>
      <c r="G3125" s="98"/>
      <c r="IE3125" s="79"/>
      <c r="IF3125" s="79"/>
      <c r="IG3125" s="79"/>
      <c r="IH3125" s="79"/>
      <c r="II3125" s="79"/>
      <c r="IJ3125" s="79"/>
      <c r="IK3125" s="79"/>
      <c r="IL3125" s="79"/>
    </row>
    <row r="3126" s="93" customFormat="1" ht="15.75" customHeight="1" spans="3:246">
      <c r="C3126" s="97"/>
      <c r="D3126" s="98"/>
      <c r="F3126" s="99"/>
      <c r="G3126" s="98"/>
      <c r="IE3126" s="79"/>
      <c r="IF3126" s="79"/>
      <c r="IG3126" s="79"/>
      <c r="IH3126" s="79"/>
      <c r="II3126" s="79"/>
      <c r="IJ3126" s="79"/>
      <c r="IK3126" s="79"/>
      <c r="IL3126" s="79"/>
    </row>
    <row r="3127" s="93" customFormat="1" ht="15.75" customHeight="1" spans="3:246">
      <c r="C3127" s="97"/>
      <c r="D3127" s="98"/>
      <c r="F3127" s="99"/>
      <c r="G3127" s="98"/>
      <c r="IE3127" s="79"/>
      <c r="IF3127" s="79"/>
      <c r="IG3127" s="79"/>
      <c r="IH3127" s="79"/>
      <c r="II3127" s="79"/>
      <c r="IJ3127" s="79"/>
      <c r="IK3127" s="79"/>
      <c r="IL3127" s="79"/>
    </row>
    <row r="3128" s="93" customFormat="1" ht="15.75" customHeight="1" spans="3:246">
      <c r="C3128" s="97"/>
      <c r="D3128" s="98"/>
      <c r="F3128" s="99"/>
      <c r="G3128" s="98"/>
      <c r="IE3128" s="79"/>
      <c r="IF3128" s="79"/>
      <c r="IG3128" s="79"/>
      <c r="IH3128" s="79"/>
      <c r="II3128" s="79"/>
      <c r="IJ3128" s="79"/>
      <c r="IK3128" s="79"/>
      <c r="IL3128" s="79"/>
    </row>
    <row r="3129" s="93" customFormat="1" ht="15.75" customHeight="1" spans="3:246">
      <c r="C3129" s="97"/>
      <c r="D3129" s="98"/>
      <c r="F3129" s="99"/>
      <c r="G3129" s="98"/>
      <c r="IE3129" s="79"/>
      <c r="IF3129" s="79"/>
      <c r="IG3129" s="79"/>
      <c r="IH3129" s="79"/>
      <c r="II3129" s="79"/>
      <c r="IJ3129" s="79"/>
      <c r="IK3129" s="79"/>
      <c r="IL3129" s="79"/>
    </row>
    <row r="3130" s="93" customFormat="1" ht="15.75" customHeight="1" spans="3:246">
      <c r="C3130" s="97"/>
      <c r="D3130" s="98"/>
      <c r="F3130" s="99"/>
      <c r="G3130" s="98"/>
      <c r="IE3130" s="79"/>
      <c r="IF3130" s="79"/>
      <c r="IG3130" s="79"/>
      <c r="IH3130" s="79"/>
      <c r="II3130" s="79"/>
      <c r="IJ3130" s="79"/>
      <c r="IK3130" s="79"/>
      <c r="IL3130" s="79"/>
    </row>
    <row r="3131" s="93" customFormat="1" ht="15.75" customHeight="1" spans="3:246">
      <c r="C3131" s="97"/>
      <c r="D3131" s="98"/>
      <c r="F3131" s="99"/>
      <c r="G3131" s="98"/>
      <c r="IE3131" s="79"/>
      <c r="IF3131" s="79"/>
      <c r="IG3131" s="79"/>
      <c r="IH3131" s="79"/>
      <c r="II3131" s="79"/>
      <c r="IJ3131" s="79"/>
      <c r="IK3131" s="79"/>
      <c r="IL3131" s="79"/>
    </row>
    <row r="3132" s="93" customFormat="1" ht="15.75" customHeight="1" spans="3:246">
      <c r="C3132" s="97"/>
      <c r="D3132" s="98"/>
      <c r="F3132" s="99"/>
      <c r="G3132" s="98"/>
      <c r="IE3132" s="79"/>
      <c r="IF3132" s="79"/>
      <c r="IG3132" s="79"/>
      <c r="IH3132" s="79"/>
      <c r="II3132" s="79"/>
      <c r="IJ3132" s="79"/>
      <c r="IK3132" s="79"/>
      <c r="IL3132" s="79"/>
    </row>
    <row r="3133" s="93" customFormat="1" ht="15.75" customHeight="1" spans="3:246">
      <c r="C3133" s="97"/>
      <c r="D3133" s="98"/>
      <c r="F3133" s="99"/>
      <c r="G3133" s="98"/>
      <c r="IE3133" s="79"/>
      <c r="IF3133" s="79"/>
      <c r="IG3133" s="79"/>
      <c r="IH3133" s="79"/>
      <c r="II3133" s="79"/>
      <c r="IJ3133" s="79"/>
      <c r="IK3133" s="79"/>
      <c r="IL3133" s="79"/>
    </row>
    <row r="3134" s="93" customFormat="1" ht="15.75" customHeight="1" spans="3:246">
      <c r="C3134" s="97"/>
      <c r="D3134" s="98"/>
      <c r="F3134" s="99"/>
      <c r="G3134" s="98"/>
      <c r="IE3134" s="79"/>
      <c r="IF3134" s="79"/>
      <c r="IG3134" s="79"/>
      <c r="IH3134" s="79"/>
      <c r="II3134" s="79"/>
      <c r="IJ3134" s="79"/>
      <c r="IK3134" s="79"/>
      <c r="IL3134" s="79"/>
    </row>
    <row r="3135" s="93" customFormat="1" ht="15.75" customHeight="1" spans="3:246">
      <c r="C3135" s="97"/>
      <c r="D3135" s="98"/>
      <c r="F3135" s="99"/>
      <c r="G3135" s="98"/>
      <c r="IE3135" s="79"/>
      <c r="IF3135" s="79"/>
      <c r="IG3135" s="79"/>
      <c r="IH3135" s="79"/>
      <c r="II3135" s="79"/>
      <c r="IJ3135" s="79"/>
      <c r="IK3135" s="79"/>
      <c r="IL3135" s="79"/>
    </row>
    <row r="3136" s="93" customFormat="1" ht="15.75" customHeight="1" spans="3:246">
      <c r="C3136" s="97"/>
      <c r="D3136" s="98"/>
      <c r="F3136" s="99"/>
      <c r="G3136" s="98"/>
      <c r="IE3136" s="79"/>
      <c r="IF3136" s="79"/>
      <c r="IG3136" s="79"/>
      <c r="IH3136" s="79"/>
      <c r="II3136" s="79"/>
      <c r="IJ3136" s="79"/>
      <c r="IK3136" s="79"/>
      <c r="IL3136" s="79"/>
    </row>
    <row r="3137" s="93" customFormat="1" ht="15.75" customHeight="1" spans="3:246">
      <c r="C3137" s="97"/>
      <c r="D3137" s="98"/>
      <c r="F3137" s="99"/>
      <c r="G3137" s="98"/>
      <c r="IE3137" s="79"/>
      <c r="IF3137" s="79"/>
      <c r="IG3137" s="79"/>
      <c r="IH3137" s="79"/>
      <c r="II3137" s="79"/>
      <c r="IJ3137" s="79"/>
      <c r="IK3137" s="79"/>
      <c r="IL3137" s="79"/>
    </row>
    <row r="3138" s="93" customFormat="1" ht="15.75" customHeight="1" spans="3:246">
      <c r="C3138" s="97"/>
      <c r="D3138" s="98"/>
      <c r="F3138" s="99"/>
      <c r="G3138" s="98"/>
      <c r="IE3138" s="79"/>
      <c r="IF3138" s="79"/>
      <c r="IG3138" s="79"/>
      <c r="IH3138" s="79"/>
      <c r="II3138" s="79"/>
      <c r="IJ3138" s="79"/>
      <c r="IK3138" s="79"/>
      <c r="IL3138" s="79"/>
    </row>
    <row r="3139" s="93" customFormat="1" ht="15.75" customHeight="1" spans="3:246">
      <c r="C3139" s="97"/>
      <c r="D3139" s="98"/>
      <c r="F3139" s="99"/>
      <c r="G3139" s="98"/>
      <c r="IE3139" s="79"/>
      <c r="IF3139" s="79"/>
      <c r="IG3139" s="79"/>
      <c r="IH3139" s="79"/>
      <c r="II3139" s="79"/>
      <c r="IJ3139" s="79"/>
      <c r="IK3139" s="79"/>
      <c r="IL3139" s="79"/>
    </row>
    <row r="3140" s="93" customFormat="1" ht="15.75" customHeight="1" spans="3:246">
      <c r="C3140" s="97"/>
      <c r="D3140" s="98"/>
      <c r="F3140" s="99"/>
      <c r="G3140" s="98"/>
      <c r="IE3140" s="79"/>
      <c r="IF3140" s="79"/>
      <c r="IG3140" s="79"/>
      <c r="IH3140" s="79"/>
      <c r="II3140" s="79"/>
      <c r="IJ3140" s="79"/>
      <c r="IK3140" s="79"/>
      <c r="IL3140" s="79"/>
    </row>
    <row r="3141" s="93" customFormat="1" ht="15.75" customHeight="1" spans="3:246">
      <c r="C3141" s="97"/>
      <c r="D3141" s="98"/>
      <c r="F3141" s="99"/>
      <c r="G3141" s="98"/>
      <c r="IE3141" s="79"/>
      <c r="IF3141" s="79"/>
      <c r="IG3141" s="79"/>
      <c r="IH3141" s="79"/>
      <c r="II3141" s="79"/>
      <c r="IJ3141" s="79"/>
      <c r="IK3141" s="79"/>
      <c r="IL3141" s="79"/>
    </row>
    <row r="3142" s="93" customFormat="1" ht="15.75" customHeight="1" spans="3:246">
      <c r="C3142" s="97"/>
      <c r="D3142" s="98"/>
      <c r="F3142" s="99"/>
      <c r="G3142" s="98"/>
      <c r="IE3142" s="79"/>
      <c r="IF3142" s="79"/>
      <c r="IG3142" s="79"/>
      <c r="IH3142" s="79"/>
      <c r="II3142" s="79"/>
      <c r="IJ3142" s="79"/>
      <c r="IK3142" s="79"/>
      <c r="IL3142" s="79"/>
    </row>
    <row r="3143" s="93" customFormat="1" ht="15.75" customHeight="1" spans="3:246">
      <c r="C3143" s="97"/>
      <c r="D3143" s="98"/>
      <c r="F3143" s="99"/>
      <c r="G3143" s="98"/>
      <c r="IE3143" s="79"/>
      <c r="IF3143" s="79"/>
      <c r="IG3143" s="79"/>
      <c r="IH3143" s="79"/>
      <c r="II3143" s="79"/>
      <c r="IJ3143" s="79"/>
      <c r="IK3143" s="79"/>
      <c r="IL3143" s="79"/>
    </row>
    <row r="3144" s="93" customFormat="1" ht="15.75" customHeight="1" spans="3:246">
      <c r="C3144" s="97"/>
      <c r="D3144" s="98"/>
      <c r="F3144" s="99"/>
      <c r="G3144" s="98"/>
      <c r="IE3144" s="79"/>
      <c r="IF3144" s="79"/>
      <c r="IG3144" s="79"/>
      <c r="IH3144" s="79"/>
      <c r="II3144" s="79"/>
      <c r="IJ3144" s="79"/>
      <c r="IK3144" s="79"/>
      <c r="IL3144" s="79"/>
    </row>
    <row r="3145" s="93" customFormat="1" ht="15.75" customHeight="1" spans="3:246">
      <c r="C3145" s="97"/>
      <c r="D3145" s="98"/>
      <c r="F3145" s="99"/>
      <c r="G3145" s="98"/>
      <c r="IE3145" s="79"/>
      <c r="IF3145" s="79"/>
      <c r="IG3145" s="79"/>
      <c r="IH3145" s="79"/>
      <c r="II3145" s="79"/>
      <c r="IJ3145" s="79"/>
      <c r="IK3145" s="79"/>
      <c r="IL3145" s="79"/>
    </row>
    <row r="3146" s="93" customFormat="1" ht="15.75" customHeight="1" spans="3:246">
      <c r="C3146" s="97"/>
      <c r="D3146" s="98"/>
      <c r="F3146" s="99"/>
      <c r="G3146" s="98"/>
      <c r="IE3146" s="79"/>
      <c r="IF3146" s="79"/>
      <c r="IG3146" s="79"/>
      <c r="IH3146" s="79"/>
      <c r="II3146" s="79"/>
      <c r="IJ3146" s="79"/>
      <c r="IK3146" s="79"/>
      <c r="IL3146" s="79"/>
    </row>
    <row r="3147" s="93" customFormat="1" ht="15.75" customHeight="1" spans="3:246">
      <c r="C3147" s="97"/>
      <c r="D3147" s="98"/>
      <c r="F3147" s="99"/>
      <c r="G3147" s="98"/>
      <c r="IE3147" s="79"/>
      <c r="IF3147" s="79"/>
      <c r="IG3147" s="79"/>
      <c r="IH3147" s="79"/>
      <c r="II3147" s="79"/>
      <c r="IJ3147" s="79"/>
      <c r="IK3147" s="79"/>
      <c r="IL3147" s="79"/>
    </row>
    <row r="3148" s="93" customFormat="1" ht="15.75" customHeight="1" spans="3:246">
      <c r="C3148" s="97"/>
      <c r="D3148" s="98"/>
      <c r="F3148" s="99"/>
      <c r="G3148" s="98"/>
      <c r="IE3148" s="79"/>
      <c r="IF3148" s="79"/>
      <c r="IG3148" s="79"/>
      <c r="IH3148" s="79"/>
      <c r="II3148" s="79"/>
      <c r="IJ3148" s="79"/>
      <c r="IK3148" s="79"/>
      <c r="IL3148" s="79"/>
    </row>
    <row r="3149" s="93" customFormat="1" ht="15.75" customHeight="1" spans="3:246">
      <c r="C3149" s="97"/>
      <c r="D3149" s="98"/>
      <c r="F3149" s="99"/>
      <c r="G3149" s="98"/>
      <c r="IE3149" s="79"/>
      <c r="IF3149" s="79"/>
      <c r="IG3149" s="79"/>
      <c r="IH3149" s="79"/>
      <c r="II3149" s="79"/>
      <c r="IJ3149" s="79"/>
      <c r="IK3149" s="79"/>
      <c r="IL3149" s="79"/>
    </row>
    <row r="3150" s="93" customFormat="1" ht="15.75" customHeight="1" spans="3:246">
      <c r="C3150" s="97"/>
      <c r="D3150" s="98"/>
      <c r="F3150" s="99"/>
      <c r="G3150" s="98"/>
      <c r="IE3150" s="79"/>
      <c r="IF3150" s="79"/>
      <c r="IG3150" s="79"/>
      <c r="IH3150" s="79"/>
      <c r="II3150" s="79"/>
      <c r="IJ3150" s="79"/>
      <c r="IK3150" s="79"/>
      <c r="IL3150" s="79"/>
    </row>
    <row r="3151" s="93" customFormat="1" ht="15.75" customHeight="1" spans="3:246">
      <c r="C3151" s="97"/>
      <c r="D3151" s="98"/>
      <c r="F3151" s="99"/>
      <c r="G3151" s="98"/>
      <c r="IE3151" s="79"/>
      <c r="IF3151" s="79"/>
      <c r="IG3151" s="79"/>
      <c r="IH3151" s="79"/>
      <c r="II3151" s="79"/>
      <c r="IJ3151" s="79"/>
      <c r="IK3151" s="79"/>
      <c r="IL3151" s="79"/>
    </row>
    <row r="3152" s="93" customFormat="1" ht="15.75" customHeight="1" spans="3:246">
      <c r="C3152" s="97"/>
      <c r="D3152" s="98"/>
      <c r="F3152" s="99"/>
      <c r="G3152" s="98"/>
      <c r="IE3152" s="79"/>
      <c r="IF3152" s="79"/>
      <c r="IG3152" s="79"/>
      <c r="IH3152" s="79"/>
      <c r="II3152" s="79"/>
      <c r="IJ3152" s="79"/>
      <c r="IK3152" s="79"/>
      <c r="IL3152" s="79"/>
    </row>
    <row r="3153" s="93" customFormat="1" ht="15.75" customHeight="1" spans="3:246">
      <c r="C3153" s="97"/>
      <c r="D3153" s="98"/>
      <c r="F3153" s="99"/>
      <c r="G3153" s="98"/>
      <c r="IE3153" s="79"/>
      <c r="IF3153" s="79"/>
      <c r="IG3153" s="79"/>
      <c r="IH3153" s="79"/>
      <c r="II3153" s="79"/>
      <c r="IJ3153" s="79"/>
      <c r="IK3153" s="79"/>
      <c r="IL3153" s="79"/>
    </row>
    <row r="3154" s="93" customFormat="1" ht="15.75" customHeight="1" spans="3:246">
      <c r="C3154" s="97"/>
      <c r="D3154" s="98"/>
      <c r="F3154" s="99"/>
      <c r="G3154" s="98"/>
      <c r="IE3154" s="79"/>
      <c r="IF3154" s="79"/>
      <c r="IG3154" s="79"/>
      <c r="IH3154" s="79"/>
      <c r="II3154" s="79"/>
      <c r="IJ3154" s="79"/>
      <c r="IK3154" s="79"/>
      <c r="IL3154" s="79"/>
    </row>
    <row r="3155" s="93" customFormat="1" ht="15.75" customHeight="1" spans="3:246">
      <c r="C3155" s="97"/>
      <c r="D3155" s="98"/>
      <c r="F3155" s="99"/>
      <c r="G3155" s="98"/>
      <c r="IE3155" s="79"/>
      <c r="IF3155" s="79"/>
      <c r="IG3155" s="79"/>
      <c r="IH3155" s="79"/>
      <c r="II3155" s="79"/>
      <c r="IJ3155" s="79"/>
      <c r="IK3155" s="79"/>
      <c r="IL3155" s="79"/>
    </row>
    <row r="3156" s="93" customFormat="1" ht="15.75" customHeight="1" spans="3:246">
      <c r="C3156" s="97"/>
      <c r="D3156" s="98"/>
      <c r="F3156" s="99"/>
      <c r="G3156" s="98"/>
      <c r="IE3156" s="79"/>
      <c r="IF3156" s="79"/>
      <c r="IG3156" s="79"/>
      <c r="IH3156" s="79"/>
      <c r="II3156" s="79"/>
      <c r="IJ3156" s="79"/>
      <c r="IK3156" s="79"/>
      <c r="IL3156" s="79"/>
    </row>
    <row r="3157" s="93" customFormat="1" ht="15.75" customHeight="1" spans="3:246">
      <c r="C3157" s="97"/>
      <c r="D3157" s="98"/>
      <c r="F3157" s="99"/>
      <c r="G3157" s="98"/>
      <c r="IE3157" s="79"/>
      <c r="IF3157" s="79"/>
      <c r="IG3157" s="79"/>
      <c r="IH3157" s="79"/>
      <c r="II3157" s="79"/>
      <c r="IJ3157" s="79"/>
      <c r="IK3157" s="79"/>
      <c r="IL3157" s="79"/>
    </row>
    <row r="3158" s="93" customFormat="1" ht="15.75" customHeight="1" spans="3:246">
      <c r="C3158" s="97"/>
      <c r="D3158" s="98"/>
      <c r="F3158" s="99"/>
      <c r="G3158" s="98"/>
      <c r="IE3158" s="79"/>
      <c r="IF3158" s="79"/>
      <c r="IG3158" s="79"/>
      <c r="IH3158" s="79"/>
      <c r="II3158" s="79"/>
      <c r="IJ3158" s="79"/>
      <c r="IK3158" s="79"/>
      <c r="IL3158" s="79"/>
    </row>
    <row r="3159" s="93" customFormat="1" ht="15.75" customHeight="1" spans="3:246">
      <c r="C3159" s="97"/>
      <c r="D3159" s="98"/>
      <c r="F3159" s="99"/>
      <c r="G3159" s="98"/>
      <c r="IE3159" s="79"/>
      <c r="IF3159" s="79"/>
      <c r="IG3159" s="79"/>
      <c r="IH3159" s="79"/>
      <c r="II3159" s="79"/>
      <c r="IJ3159" s="79"/>
      <c r="IK3159" s="79"/>
      <c r="IL3159" s="79"/>
    </row>
    <row r="3160" s="93" customFormat="1" ht="15.75" customHeight="1" spans="3:246">
      <c r="C3160" s="97"/>
      <c r="D3160" s="98"/>
      <c r="F3160" s="99"/>
      <c r="G3160" s="98"/>
      <c r="IE3160" s="79"/>
      <c r="IF3160" s="79"/>
      <c r="IG3160" s="79"/>
      <c r="IH3160" s="79"/>
      <c r="II3160" s="79"/>
      <c r="IJ3160" s="79"/>
      <c r="IK3160" s="79"/>
      <c r="IL3160" s="79"/>
    </row>
    <row r="3161" s="93" customFormat="1" ht="15.75" customHeight="1" spans="3:246">
      <c r="C3161" s="97"/>
      <c r="D3161" s="98"/>
      <c r="F3161" s="99"/>
      <c r="G3161" s="98"/>
      <c r="IE3161" s="79"/>
      <c r="IF3161" s="79"/>
      <c r="IG3161" s="79"/>
      <c r="IH3161" s="79"/>
      <c r="II3161" s="79"/>
      <c r="IJ3161" s="79"/>
      <c r="IK3161" s="79"/>
      <c r="IL3161" s="79"/>
    </row>
    <row r="3162" s="93" customFormat="1" ht="15.75" customHeight="1" spans="3:246">
      <c r="C3162" s="97"/>
      <c r="D3162" s="98"/>
      <c r="F3162" s="99"/>
      <c r="G3162" s="98"/>
      <c r="IE3162" s="79"/>
      <c r="IF3162" s="79"/>
      <c r="IG3162" s="79"/>
      <c r="IH3162" s="79"/>
      <c r="II3162" s="79"/>
      <c r="IJ3162" s="79"/>
      <c r="IK3162" s="79"/>
      <c r="IL3162" s="79"/>
    </row>
    <row r="3163" s="93" customFormat="1" ht="15.75" customHeight="1" spans="3:246">
      <c r="C3163" s="97"/>
      <c r="D3163" s="98"/>
      <c r="F3163" s="99"/>
      <c r="G3163" s="98"/>
      <c r="IE3163" s="79"/>
      <c r="IF3163" s="79"/>
      <c r="IG3163" s="79"/>
      <c r="IH3163" s="79"/>
      <c r="II3163" s="79"/>
      <c r="IJ3163" s="79"/>
      <c r="IK3163" s="79"/>
      <c r="IL3163" s="79"/>
    </row>
    <row r="3164" s="93" customFormat="1" ht="15.75" customHeight="1" spans="3:246">
      <c r="C3164" s="97"/>
      <c r="D3164" s="98"/>
      <c r="F3164" s="99"/>
      <c r="G3164" s="98"/>
      <c r="IE3164" s="79"/>
      <c r="IF3164" s="79"/>
      <c r="IG3164" s="79"/>
      <c r="IH3164" s="79"/>
      <c r="II3164" s="79"/>
      <c r="IJ3164" s="79"/>
      <c r="IK3164" s="79"/>
      <c r="IL3164" s="79"/>
    </row>
    <row r="3165" s="93" customFormat="1" ht="15.75" customHeight="1" spans="3:246">
      <c r="C3165" s="97"/>
      <c r="D3165" s="98"/>
      <c r="F3165" s="99"/>
      <c r="G3165" s="98"/>
      <c r="IE3165" s="79"/>
      <c r="IF3165" s="79"/>
      <c r="IG3165" s="79"/>
      <c r="IH3165" s="79"/>
      <c r="II3165" s="79"/>
      <c r="IJ3165" s="79"/>
      <c r="IK3165" s="79"/>
      <c r="IL3165" s="79"/>
    </row>
    <row r="3166" s="93" customFormat="1" ht="15.75" customHeight="1" spans="3:246">
      <c r="C3166" s="97"/>
      <c r="D3166" s="98"/>
      <c r="F3166" s="99"/>
      <c r="G3166" s="98"/>
      <c r="IE3166" s="79"/>
      <c r="IF3166" s="79"/>
      <c r="IG3166" s="79"/>
      <c r="IH3166" s="79"/>
      <c r="II3166" s="79"/>
      <c r="IJ3166" s="79"/>
      <c r="IK3166" s="79"/>
      <c r="IL3166" s="79"/>
    </row>
    <row r="3167" s="93" customFormat="1" ht="15.75" customHeight="1" spans="3:246">
      <c r="C3167" s="97"/>
      <c r="D3167" s="98"/>
      <c r="F3167" s="99"/>
      <c r="G3167" s="98"/>
      <c r="IE3167" s="79"/>
      <c r="IF3167" s="79"/>
      <c r="IG3167" s="79"/>
      <c r="IH3167" s="79"/>
      <c r="II3167" s="79"/>
      <c r="IJ3167" s="79"/>
      <c r="IK3167" s="79"/>
      <c r="IL3167" s="79"/>
    </row>
    <row r="3168" s="93" customFormat="1" ht="15.75" customHeight="1" spans="3:246">
      <c r="C3168" s="97"/>
      <c r="D3168" s="98"/>
      <c r="F3168" s="99"/>
      <c r="G3168" s="98"/>
      <c r="IE3168" s="79"/>
      <c r="IF3168" s="79"/>
      <c r="IG3168" s="79"/>
      <c r="IH3168" s="79"/>
      <c r="II3168" s="79"/>
      <c r="IJ3168" s="79"/>
      <c r="IK3168" s="79"/>
      <c r="IL3168" s="79"/>
    </row>
    <row r="3169" s="93" customFormat="1" ht="15.75" customHeight="1" spans="3:246">
      <c r="C3169" s="97"/>
      <c r="D3169" s="98"/>
      <c r="F3169" s="99"/>
      <c r="G3169" s="98"/>
      <c r="IE3169" s="79"/>
      <c r="IF3169" s="79"/>
      <c r="IG3169" s="79"/>
      <c r="IH3169" s="79"/>
      <c r="II3169" s="79"/>
      <c r="IJ3169" s="79"/>
      <c r="IK3169" s="79"/>
      <c r="IL3169" s="79"/>
    </row>
    <row r="3170" s="93" customFormat="1" ht="15.75" customHeight="1" spans="3:246">
      <c r="C3170" s="97"/>
      <c r="D3170" s="98"/>
      <c r="F3170" s="99"/>
      <c r="G3170" s="98"/>
      <c r="IE3170" s="79"/>
      <c r="IF3170" s="79"/>
      <c r="IG3170" s="79"/>
      <c r="IH3170" s="79"/>
      <c r="II3170" s="79"/>
      <c r="IJ3170" s="79"/>
      <c r="IK3170" s="79"/>
      <c r="IL3170" s="79"/>
    </row>
    <row r="3171" s="93" customFormat="1" ht="15.75" customHeight="1" spans="3:246">
      <c r="C3171" s="97"/>
      <c r="D3171" s="98"/>
      <c r="F3171" s="99"/>
      <c r="G3171" s="98"/>
      <c r="IE3171" s="79"/>
      <c r="IF3171" s="79"/>
      <c r="IG3171" s="79"/>
      <c r="IH3171" s="79"/>
      <c r="II3171" s="79"/>
      <c r="IJ3171" s="79"/>
      <c r="IK3171" s="79"/>
      <c r="IL3171" s="79"/>
    </row>
    <row r="3172" s="93" customFormat="1" ht="15.75" customHeight="1" spans="3:246">
      <c r="C3172" s="97"/>
      <c r="D3172" s="98"/>
      <c r="F3172" s="99"/>
      <c r="G3172" s="98"/>
      <c r="IE3172" s="79"/>
      <c r="IF3172" s="79"/>
      <c r="IG3172" s="79"/>
      <c r="IH3172" s="79"/>
      <c r="II3172" s="79"/>
      <c r="IJ3172" s="79"/>
      <c r="IK3172" s="79"/>
      <c r="IL3172" s="79"/>
    </row>
    <row r="3173" s="93" customFormat="1" ht="15.75" customHeight="1" spans="3:246">
      <c r="C3173" s="97"/>
      <c r="D3173" s="98"/>
      <c r="F3173" s="99"/>
      <c r="G3173" s="98"/>
      <c r="IE3173" s="79"/>
      <c r="IF3173" s="79"/>
      <c r="IG3173" s="79"/>
      <c r="IH3173" s="79"/>
      <c r="II3173" s="79"/>
      <c r="IJ3173" s="79"/>
      <c r="IK3173" s="79"/>
      <c r="IL3173" s="79"/>
    </row>
    <row r="3174" s="93" customFormat="1" ht="15.75" customHeight="1" spans="3:246">
      <c r="C3174" s="97"/>
      <c r="D3174" s="98"/>
      <c r="F3174" s="99"/>
      <c r="G3174" s="98"/>
      <c r="IE3174" s="79"/>
      <c r="IF3174" s="79"/>
      <c r="IG3174" s="79"/>
      <c r="IH3174" s="79"/>
      <c r="II3174" s="79"/>
      <c r="IJ3174" s="79"/>
      <c r="IK3174" s="79"/>
      <c r="IL3174" s="79"/>
    </row>
    <row r="3175" s="93" customFormat="1" ht="15.75" customHeight="1" spans="3:246">
      <c r="C3175" s="97"/>
      <c r="D3175" s="98"/>
      <c r="F3175" s="99"/>
      <c r="G3175" s="98"/>
      <c r="IE3175" s="79"/>
      <c r="IF3175" s="79"/>
      <c r="IG3175" s="79"/>
      <c r="IH3175" s="79"/>
      <c r="II3175" s="79"/>
      <c r="IJ3175" s="79"/>
      <c r="IK3175" s="79"/>
      <c r="IL3175" s="79"/>
    </row>
    <row r="3176" s="93" customFormat="1" ht="15.75" customHeight="1" spans="3:246">
      <c r="C3176" s="97"/>
      <c r="D3176" s="98"/>
      <c r="F3176" s="99"/>
      <c r="G3176" s="98"/>
      <c r="IE3176" s="79"/>
      <c r="IF3176" s="79"/>
      <c r="IG3176" s="79"/>
      <c r="IH3176" s="79"/>
      <c r="II3176" s="79"/>
      <c r="IJ3176" s="79"/>
      <c r="IK3176" s="79"/>
      <c r="IL3176" s="79"/>
    </row>
    <row r="3177" s="93" customFormat="1" ht="15.75" customHeight="1" spans="3:246">
      <c r="C3177" s="97"/>
      <c r="D3177" s="98"/>
      <c r="F3177" s="99"/>
      <c r="G3177" s="98"/>
      <c r="IE3177" s="79"/>
      <c r="IF3177" s="79"/>
      <c r="IG3177" s="79"/>
      <c r="IH3177" s="79"/>
      <c r="II3177" s="79"/>
      <c r="IJ3177" s="79"/>
      <c r="IK3177" s="79"/>
      <c r="IL3177" s="79"/>
    </row>
    <row r="3178" s="93" customFormat="1" ht="15.75" customHeight="1" spans="3:246">
      <c r="C3178" s="97"/>
      <c r="D3178" s="98"/>
      <c r="F3178" s="99"/>
      <c r="G3178" s="98"/>
      <c r="IE3178" s="79"/>
      <c r="IF3178" s="79"/>
      <c r="IG3178" s="79"/>
      <c r="IH3178" s="79"/>
      <c r="II3178" s="79"/>
      <c r="IJ3178" s="79"/>
      <c r="IK3178" s="79"/>
      <c r="IL3178" s="79"/>
    </row>
    <row r="3179" s="93" customFormat="1" ht="15.75" customHeight="1" spans="3:246">
      <c r="C3179" s="97"/>
      <c r="D3179" s="98"/>
      <c r="F3179" s="99"/>
      <c r="G3179" s="98"/>
      <c r="IE3179" s="79"/>
      <c r="IF3179" s="79"/>
      <c r="IG3179" s="79"/>
      <c r="IH3179" s="79"/>
      <c r="II3179" s="79"/>
      <c r="IJ3179" s="79"/>
      <c r="IK3179" s="79"/>
      <c r="IL3179" s="79"/>
    </row>
    <row r="3180" s="93" customFormat="1" ht="15.75" customHeight="1" spans="3:246">
      <c r="C3180" s="97"/>
      <c r="D3180" s="98"/>
      <c r="F3180" s="99"/>
      <c r="G3180" s="98"/>
      <c r="IE3180" s="79"/>
      <c r="IF3180" s="79"/>
      <c r="IG3180" s="79"/>
      <c r="IH3180" s="79"/>
      <c r="II3180" s="79"/>
      <c r="IJ3180" s="79"/>
      <c r="IK3180" s="79"/>
      <c r="IL3180" s="79"/>
    </row>
    <row r="3181" s="93" customFormat="1" ht="15.75" customHeight="1" spans="3:246">
      <c r="C3181" s="97"/>
      <c r="D3181" s="98"/>
      <c r="F3181" s="99"/>
      <c r="G3181" s="98"/>
      <c r="IE3181" s="79"/>
      <c r="IF3181" s="79"/>
      <c r="IG3181" s="79"/>
      <c r="IH3181" s="79"/>
      <c r="II3181" s="79"/>
      <c r="IJ3181" s="79"/>
      <c r="IK3181" s="79"/>
      <c r="IL3181" s="79"/>
    </row>
    <row r="3182" s="93" customFormat="1" ht="15.75" customHeight="1" spans="3:246">
      <c r="C3182" s="97"/>
      <c r="D3182" s="98"/>
      <c r="F3182" s="99"/>
      <c r="G3182" s="98"/>
      <c r="IE3182" s="79"/>
      <c r="IF3182" s="79"/>
      <c r="IG3182" s="79"/>
      <c r="IH3182" s="79"/>
      <c r="II3182" s="79"/>
      <c r="IJ3182" s="79"/>
      <c r="IK3182" s="79"/>
      <c r="IL3182" s="79"/>
    </row>
    <row r="3183" s="93" customFormat="1" ht="15.75" customHeight="1" spans="3:246">
      <c r="C3183" s="97"/>
      <c r="D3183" s="98"/>
      <c r="F3183" s="99"/>
      <c r="G3183" s="98"/>
      <c r="IE3183" s="79"/>
      <c r="IF3183" s="79"/>
      <c r="IG3183" s="79"/>
      <c r="IH3183" s="79"/>
      <c r="II3183" s="79"/>
      <c r="IJ3183" s="79"/>
      <c r="IK3183" s="79"/>
      <c r="IL3183" s="79"/>
    </row>
    <row r="3184" s="93" customFormat="1" ht="15.75" customHeight="1" spans="3:246">
      <c r="C3184" s="97"/>
      <c r="D3184" s="98"/>
      <c r="F3184" s="99"/>
      <c r="G3184" s="98"/>
      <c r="IE3184" s="79"/>
      <c r="IF3184" s="79"/>
      <c r="IG3184" s="79"/>
      <c r="IH3184" s="79"/>
      <c r="II3184" s="79"/>
      <c r="IJ3184" s="79"/>
      <c r="IK3184" s="79"/>
      <c r="IL3184" s="79"/>
    </row>
    <row r="3185" s="93" customFormat="1" ht="15.75" customHeight="1" spans="3:246">
      <c r="C3185" s="97"/>
      <c r="D3185" s="98"/>
      <c r="F3185" s="99"/>
      <c r="G3185" s="98"/>
      <c r="IE3185" s="79"/>
      <c r="IF3185" s="79"/>
      <c r="IG3185" s="79"/>
      <c r="IH3185" s="79"/>
      <c r="II3185" s="79"/>
      <c r="IJ3185" s="79"/>
      <c r="IK3185" s="79"/>
      <c r="IL3185" s="79"/>
    </row>
    <row r="3186" s="93" customFormat="1" ht="15.75" customHeight="1" spans="3:246">
      <c r="C3186" s="97"/>
      <c r="D3186" s="98"/>
      <c r="F3186" s="99"/>
      <c r="G3186" s="98"/>
      <c r="IE3186" s="79"/>
      <c r="IF3186" s="79"/>
      <c r="IG3186" s="79"/>
      <c r="IH3186" s="79"/>
      <c r="II3186" s="79"/>
      <c r="IJ3186" s="79"/>
      <c r="IK3186" s="79"/>
      <c r="IL3186" s="79"/>
    </row>
    <row r="3187" s="93" customFormat="1" ht="15.75" customHeight="1" spans="3:246">
      <c r="C3187" s="97"/>
      <c r="D3187" s="98"/>
      <c r="F3187" s="99"/>
      <c r="G3187" s="98"/>
      <c r="IE3187" s="79"/>
      <c r="IF3187" s="79"/>
      <c r="IG3187" s="79"/>
      <c r="IH3187" s="79"/>
      <c r="II3187" s="79"/>
      <c r="IJ3187" s="79"/>
      <c r="IK3187" s="79"/>
      <c r="IL3187" s="79"/>
    </row>
    <row r="3188" s="93" customFormat="1" ht="15.75" customHeight="1" spans="3:246">
      <c r="C3188" s="97"/>
      <c r="D3188" s="98"/>
      <c r="F3188" s="99"/>
      <c r="G3188" s="98"/>
      <c r="IE3188" s="79"/>
      <c r="IF3188" s="79"/>
      <c r="IG3188" s="79"/>
      <c r="IH3188" s="79"/>
      <c r="II3188" s="79"/>
      <c r="IJ3188" s="79"/>
      <c r="IK3188" s="79"/>
      <c r="IL3188" s="79"/>
    </row>
    <row r="3189" s="93" customFormat="1" ht="15.75" customHeight="1" spans="3:246">
      <c r="C3189" s="97"/>
      <c r="D3189" s="98"/>
      <c r="F3189" s="99"/>
      <c r="G3189" s="98"/>
      <c r="IE3189" s="79"/>
      <c r="IF3189" s="79"/>
      <c r="IG3189" s="79"/>
      <c r="IH3189" s="79"/>
      <c r="II3189" s="79"/>
      <c r="IJ3189" s="79"/>
      <c r="IK3189" s="79"/>
      <c r="IL3189" s="79"/>
    </row>
    <row r="3190" s="93" customFormat="1" ht="15.75" customHeight="1" spans="3:246">
      <c r="C3190" s="97"/>
      <c r="D3190" s="98"/>
      <c r="F3190" s="99"/>
      <c r="G3190" s="98"/>
      <c r="IE3190" s="79"/>
      <c r="IF3190" s="79"/>
      <c r="IG3190" s="79"/>
      <c r="IH3190" s="79"/>
      <c r="II3190" s="79"/>
      <c r="IJ3190" s="79"/>
      <c r="IK3190" s="79"/>
      <c r="IL3190" s="79"/>
    </row>
    <row r="3191" s="93" customFormat="1" ht="15.75" customHeight="1" spans="3:246">
      <c r="C3191" s="97"/>
      <c r="D3191" s="98"/>
      <c r="F3191" s="99"/>
      <c r="G3191" s="98"/>
      <c r="IE3191" s="79"/>
      <c r="IF3191" s="79"/>
      <c r="IG3191" s="79"/>
      <c r="IH3191" s="79"/>
      <c r="II3191" s="79"/>
      <c r="IJ3191" s="79"/>
      <c r="IK3191" s="79"/>
      <c r="IL3191" s="79"/>
    </row>
    <row r="3192" s="93" customFormat="1" ht="15.75" customHeight="1" spans="3:246">
      <c r="C3192" s="97"/>
      <c r="D3192" s="98"/>
      <c r="F3192" s="99"/>
      <c r="G3192" s="98"/>
      <c r="IE3192" s="79"/>
      <c r="IF3192" s="79"/>
      <c r="IG3192" s="79"/>
      <c r="IH3192" s="79"/>
      <c r="II3192" s="79"/>
      <c r="IJ3192" s="79"/>
      <c r="IK3192" s="79"/>
      <c r="IL3192" s="79"/>
    </row>
    <row r="3193" s="93" customFormat="1" ht="15.75" customHeight="1" spans="3:246">
      <c r="C3193" s="97"/>
      <c r="D3193" s="98"/>
      <c r="F3193" s="99"/>
      <c r="G3193" s="98"/>
      <c r="IE3193" s="79"/>
      <c r="IF3193" s="79"/>
      <c r="IG3193" s="79"/>
      <c r="IH3193" s="79"/>
      <c r="II3193" s="79"/>
      <c r="IJ3193" s="79"/>
      <c r="IK3193" s="79"/>
      <c r="IL3193" s="79"/>
    </row>
    <row r="3194" s="93" customFormat="1" ht="15.75" customHeight="1" spans="3:246">
      <c r="C3194" s="97"/>
      <c r="D3194" s="98"/>
      <c r="F3194" s="99"/>
      <c r="G3194" s="98"/>
      <c r="IE3194" s="79"/>
      <c r="IF3194" s="79"/>
      <c r="IG3194" s="79"/>
      <c r="IH3194" s="79"/>
      <c r="II3194" s="79"/>
      <c r="IJ3194" s="79"/>
      <c r="IK3194" s="79"/>
      <c r="IL3194" s="79"/>
    </row>
    <row r="3195" s="93" customFormat="1" ht="15.75" customHeight="1" spans="3:246">
      <c r="C3195" s="97"/>
      <c r="D3195" s="98"/>
      <c r="F3195" s="99"/>
      <c r="G3195" s="98"/>
      <c r="IE3195" s="79"/>
      <c r="IF3195" s="79"/>
      <c r="IG3195" s="79"/>
      <c r="IH3195" s="79"/>
      <c r="II3195" s="79"/>
      <c r="IJ3195" s="79"/>
      <c r="IK3195" s="79"/>
      <c r="IL3195" s="79"/>
    </row>
    <row r="3196" s="93" customFormat="1" ht="15.75" customHeight="1" spans="3:246">
      <c r="C3196" s="97"/>
      <c r="D3196" s="98"/>
      <c r="F3196" s="99"/>
      <c r="G3196" s="98"/>
      <c r="IE3196" s="79"/>
      <c r="IF3196" s="79"/>
      <c r="IG3196" s="79"/>
      <c r="IH3196" s="79"/>
      <c r="II3196" s="79"/>
      <c r="IJ3196" s="79"/>
      <c r="IK3196" s="79"/>
      <c r="IL3196" s="79"/>
    </row>
    <row r="3197" s="93" customFormat="1" ht="15.75" customHeight="1" spans="3:246">
      <c r="C3197" s="97"/>
      <c r="D3197" s="98"/>
      <c r="F3197" s="99"/>
      <c r="G3197" s="98"/>
      <c r="IE3197" s="79"/>
      <c r="IF3197" s="79"/>
      <c r="IG3197" s="79"/>
      <c r="IH3197" s="79"/>
      <c r="II3197" s="79"/>
      <c r="IJ3197" s="79"/>
      <c r="IK3197" s="79"/>
      <c r="IL3197" s="79"/>
    </row>
    <row r="3198" s="93" customFormat="1" ht="15.75" customHeight="1" spans="3:246">
      <c r="C3198" s="97"/>
      <c r="D3198" s="98"/>
      <c r="F3198" s="99"/>
      <c r="G3198" s="98"/>
      <c r="IE3198" s="79"/>
      <c r="IF3198" s="79"/>
      <c r="IG3198" s="79"/>
      <c r="IH3198" s="79"/>
      <c r="II3198" s="79"/>
      <c r="IJ3198" s="79"/>
      <c r="IK3198" s="79"/>
      <c r="IL3198" s="79"/>
    </row>
    <row r="3199" s="93" customFormat="1" ht="15.75" customHeight="1" spans="3:246">
      <c r="C3199" s="97"/>
      <c r="D3199" s="98"/>
      <c r="F3199" s="99"/>
      <c r="G3199" s="98"/>
      <c r="IE3199" s="79"/>
      <c r="IF3199" s="79"/>
      <c r="IG3199" s="79"/>
      <c r="IH3199" s="79"/>
      <c r="II3199" s="79"/>
      <c r="IJ3199" s="79"/>
      <c r="IK3199" s="79"/>
      <c r="IL3199" s="79"/>
    </row>
    <row r="3200" s="93" customFormat="1" ht="15.75" customHeight="1" spans="3:246">
      <c r="C3200" s="97"/>
      <c r="D3200" s="98"/>
      <c r="F3200" s="99"/>
      <c r="G3200" s="98"/>
      <c r="IE3200" s="79"/>
      <c r="IF3200" s="79"/>
      <c r="IG3200" s="79"/>
      <c r="IH3200" s="79"/>
      <c r="II3200" s="79"/>
      <c r="IJ3200" s="79"/>
      <c r="IK3200" s="79"/>
      <c r="IL3200" s="79"/>
    </row>
    <row r="3201" s="93" customFormat="1" ht="15.75" customHeight="1" spans="3:246">
      <c r="C3201" s="97"/>
      <c r="D3201" s="98"/>
      <c r="F3201" s="99"/>
      <c r="G3201" s="98"/>
      <c r="IE3201" s="79"/>
      <c r="IF3201" s="79"/>
      <c r="IG3201" s="79"/>
      <c r="IH3201" s="79"/>
      <c r="II3201" s="79"/>
      <c r="IJ3201" s="79"/>
      <c r="IK3201" s="79"/>
      <c r="IL3201" s="79"/>
    </row>
    <row r="3202" s="93" customFormat="1" ht="15.75" customHeight="1" spans="3:246">
      <c r="C3202" s="97"/>
      <c r="D3202" s="98"/>
      <c r="F3202" s="99"/>
      <c r="G3202" s="98"/>
      <c r="IE3202" s="79"/>
      <c r="IF3202" s="79"/>
      <c r="IG3202" s="79"/>
      <c r="IH3202" s="79"/>
      <c r="II3202" s="79"/>
      <c r="IJ3202" s="79"/>
      <c r="IK3202" s="79"/>
      <c r="IL3202" s="79"/>
    </row>
    <row r="3203" s="93" customFormat="1" ht="15.75" customHeight="1" spans="3:246">
      <c r="C3203" s="97"/>
      <c r="D3203" s="98"/>
      <c r="F3203" s="99"/>
      <c r="G3203" s="98"/>
      <c r="IE3203" s="79"/>
      <c r="IF3203" s="79"/>
      <c r="IG3203" s="79"/>
      <c r="IH3203" s="79"/>
      <c r="II3203" s="79"/>
      <c r="IJ3203" s="79"/>
      <c r="IK3203" s="79"/>
      <c r="IL3203" s="79"/>
    </row>
    <row r="3204" s="93" customFormat="1" ht="15.75" customHeight="1" spans="3:246">
      <c r="C3204" s="97"/>
      <c r="D3204" s="98"/>
      <c r="F3204" s="99"/>
      <c r="G3204" s="98"/>
      <c r="IE3204" s="79"/>
      <c r="IF3204" s="79"/>
      <c r="IG3204" s="79"/>
      <c r="IH3204" s="79"/>
      <c r="II3204" s="79"/>
      <c r="IJ3204" s="79"/>
      <c r="IK3204" s="79"/>
      <c r="IL3204" s="79"/>
    </row>
    <row r="3205" s="93" customFormat="1" ht="15.75" customHeight="1" spans="3:246">
      <c r="C3205" s="97"/>
      <c r="D3205" s="98"/>
      <c r="F3205" s="99"/>
      <c r="G3205" s="98"/>
      <c r="IE3205" s="79"/>
      <c r="IF3205" s="79"/>
      <c r="IG3205" s="79"/>
      <c r="IH3205" s="79"/>
      <c r="II3205" s="79"/>
      <c r="IJ3205" s="79"/>
      <c r="IK3205" s="79"/>
      <c r="IL3205" s="79"/>
    </row>
    <row r="3206" s="93" customFormat="1" ht="15.75" customHeight="1" spans="3:246">
      <c r="C3206" s="97"/>
      <c r="D3206" s="98"/>
      <c r="F3206" s="99"/>
      <c r="G3206" s="98"/>
      <c r="IE3206" s="79"/>
      <c r="IF3206" s="79"/>
      <c r="IG3206" s="79"/>
      <c r="IH3206" s="79"/>
      <c r="II3206" s="79"/>
      <c r="IJ3206" s="79"/>
      <c r="IK3206" s="79"/>
      <c r="IL3206" s="79"/>
    </row>
    <row r="3207" s="93" customFormat="1" ht="15.75" customHeight="1" spans="3:246">
      <c r="C3207" s="97"/>
      <c r="D3207" s="98"/>
      <c r="F3207" s="99"/>
      <c r="G3207" s="98"/>
      <c r="IE3207" s="79"/>
      <c r="IF3207" s="79"/>
      <c r="IG3207" s="79"/>
      <c r="IH3207" s="79"/>
      <c r="II3207" s="79"/>
      <c r="IJ3207" s="79"/>
      <c r="IK3207" s="79"/>
      <c r="IL3207" s="79"/>
    </row>
    <row r="3208" s="93" customFormat="1" ht="15.75" customHeight="1" spans="3:246">
      <c r="C3208" s="97"/>
      <c r="D3208" s="98"/>
      <c r="F3208" s="99"/>
      <c r="G3208" s="98"/>
      <c r="IE3208" s="79"/>
      <c r="IF3208" s="79"/>
      <c r="IG3208" s="79"/>
      <c r="IH3208" s="79"/>
      <c r="II3208" s="79"/>
      <c r="IJ3208" s="79"/>
      <c r="IK3208" s="79"/>
      <c r="IL3208" s="79"/>
    </row>
    <row r="3209" s="93" customFormat="1" ht="15.75" customHeight="1" spans="3:246">
      <c r="C3209" s="97"/>
      <c r="D3209" s="98"/>
      <c r="F3209" s="99"/>
      <c r="G3209" s="98"/>
      <c r="IE3209" s="79"/>
      <c r="IF3209" s="79"/>
      <c r="IG3209" s="79"/>
      <c r="IH3209" s="79"/>
      <c r="II3209" s="79"/>
      <c r="IJ3209" s="79"/>
      <c r="IK3209" s="79"/>
      <c r="IL3209" s="79"/>
    </row>
    <row r="3210" s="93" customFormat="1" ht="15.75" customHeight="1" spans="3:246">
      <c r="C3210" s="97"/>
      <c r="D3210" s="98"/>
      <c r="F3210" s="99"/>
      <c r="G3210" s="98"/>
      <c r="IE3210" s="79"/>
      <c r="IF3210" s="79"/>
      <c r="IG3210" s="79"/>
      <c r="IH3210" s="79"/>
      <c r="II3210" s="79"/>
      <c r="IJ3210" s="79"/>
      <c r="IK3210" s="79"/>
      <c r="IL3210" s="79"/>
    </row>
    <row r="3211" s="93" customFormat="1" ht="15.75" customHeight="1" spans="3:246">
      <c r="C3211" s="97"/>
      <c r="D3211" s="98"/>
      <c r="F3211" s="99"/>
      <c r="G3211" s="98"/>
      <c r="IE3211" s="79"/>
      <c r="IF3211" s="79"/>
      <c r="IG3211" s="79"/>
      <c r="IH3211" s="79"/>
      <c r="II3211" s="79"/>
      <c r="IJ3211" s="79"/>
      <c r="IK3211" s="79"/>
      <c r="IL3211" s="79"/>
    </row>
    <row r="3212" s="93" customFormat="1" ht="15.75" customHeight="1" spans="3:246">
      <c r="C3212" s="97"/>
      <c r="D3212" s="98"/>
      <c r="F3212" s="99"/>
      <c r="G3212" s="98"/>
      <c r="IE3212" s="79"/>
      <c r="IF3212" s="79"/>
      <c r="IG3212" s="79"/>
      <c r="IH3212" s="79"/>
      <c r="II3212" s="79"/>
      <c r="IJ3212" s="79"/>
      <c r="IK3212" s="79"/>
      <c r="IL3212" s="79"/>
    </row>
    <row r="3213" s="93" customFormat="1" ht="15.75" customHeight="1" spans="3:246">
      <c r="C3213" s="97"/>
      <c r="D3213" s="98"/>
      <c r="F3213" s="99"/>
      <c r="G3213" s="98"/>
      <c r="IE3213" s="79"/>
      <c r="IF3213" s="79"/>
      <c r="IG3213" s="79"/>
      <c r="IH3213" s="79"/>
      <c r="II3213" s="79"/>
      <c r="IJ3213" s="79"/>
      <c r="IK3213" s="79"/>
      <c r="IL3213" s="79"/>
    </row>
    <row r="3214" s="93" customFormat="1" ht="15.75" customHeight="1" spans="3:246">
      <c r="C3214" s="97"/>
      <c r="D3214" s="98"/>
      <c r="F3214" s="99"/>
      <c r="G3214" s="98"/>
      <c r="IE3214" s="79"/>
      <c r="IF3214" s="79"/>
      <c r="IG3214" s="79"/>
      <c r="IH3214" s="79"/>
      <c r="II3214" s="79"/>
      <c r="IJ3214" s="79"/>
      <c r="IK3214" s="79"/>
      <c r="IL3214" s="79"/>
    </row>
    <row r="3215" s="93" customFormat="1" ht="15.75" customHeight="1" spans="3:246">
      <c r="C3215" s="97"/>
      <c r="D3215" s="98"/>
      <c r="F3215" s="99"/>
      <c r="G3215" s="98"/>
      <c r="IE3215" s="79"/>
      <c r="IF3215" s="79"/>
      <c r="IG3215" s="79"/>
      <c r="IH3215" s="79"/>
      <c r="II3215" s="79"/>
      <c r="IJ3215" s="79"/>
      <c r="IK3215" s="79"/>
      <c r="IL3215" s="79"/>
    </row>
    <row r="3216" s="93" customFormat="1" ht="15.75" customHeight="1" spans="3:246">
      <c r="C3216" s="97"/>
      <c r="D3216" s="98"/>
      <c r="F3216" s="99"/>
      <c r="G3216" s="98"/>
      <c r="IE3216" s="79"/>
      <c r="IF3216" s="79"/>
      <c r="IG3216" s="79"/>
      <c r="IH3216" s="79"/>
      <c r="II3216" s="79"/>
      <c r="IJ3216" s="79"/>
      <c r="IK3216" s="79"/>
      <c r="IL3216" s="79"/>
    </row>
    <row r="3217" s="93" customFormat="1" ht="15.75" customHeight="1" spans="3:246">
      <c r="C3217" s="97"/>
      <c r="D3217" s="98"/>
      <c r="F3217" s="99"/>
      <c r="G3217" s="98"/>
      <c r="IE3217" s="79"/>
      <c r="IF3217" s="79"/>
      <c r="IG3217" s="79"/>
      <c r="IH3217" s="79"/>
      <c r="II3217" s="79"/>
      <c r="IJ3217" s="79"/>
      <c r="IK3217" s="79"/>
      <c r="IL3217" s="79"/>
    </row>
    <row r="3218" s="93" customFormat="1" ht="15.75" customHeight="1" spans="3:246">
      <c r="C3218" s="97"/>
      <c r="D3218" s="98"/>
      <c r="F3218" s="99"/>
      <c r="G3218" s="98"/>
      <c r="IE3218" s="79"/>
      <c r="IF3218" s="79"/>
      <c r="IG3218" s="79"/>
      <c r="IH3218" s="79"/>
      <c r="II3218" s="79"/>
      <c r="IJ3218" s="79"/>
      <c r="IK3218" s="79"/>
      <c r="IL3218" s="79"/>
    </row>
    <row r="3219" s="93" customFormat="1" ht="15.75" customHeight="1" spans="3:246">
      <c r="C3219" s="97"/>
      <c r="D3219" s="98"/>
      <c r="F3219" s="99"/>
      <c r="G3219" s="98"/>
      <c r="IE3219" s="79"/>
      <c r="IF3219" s="79"/>
      <c r="IG3219" s="79"/>
      <c r="IH3219" s="79"/>
      <c r="II3219" s="79"/>
      <c r="IJ3219" s="79"/>
      <c r="IK3219" s="79"/>
      <c r="IL3219" s="79"/>
    </row>
    <row r="3220" s="93" customFormat="1" ht="15.75" customHeight="1" spans="3:246">
      <c r="C3220" s="97"/>
      <c r="D3220" s="98"/>
      <c r="F3220" s="99"/>
      <c r="G3220" s="98"/>
      <c r="IE3220" s="79"/>
      <c r="IF3220" s="79"/>
      <c r="IG3220" s="79"/>
      <c r="IH3220" s="79"/>
      <c r="II3220" s="79"/>
      <c r="IJ3220" s="79"/>
      <c r="IK3220" s="79"/>
      <c r="IL3220" s="79"/>
    </row>
    <row r="3221" s="93" customFormat="1" ht="15.75" customHeight="1" spans="3:246">
      <c r="C3221" s="97"/>
      <c r="D3221" s="98"/>
      <c r="F3221" s="99"/>
      <c r="G3221" s="98"/>
      <c r="IE3221" s="79"/>
      <c r="IF3221" s="79"/>
      <c r="IG3221" s="79"/>
      <c r="IH3221" s="79"/>
      <c r="II3221" s="79"/>
      <c r="IJ3221" s="79"/>
      <c r="IK3221" s="79"/>
      <c r="IL3221" s="79"/>
    </row>
    <row r="3222" s="93" customFormat="1" ht="15.75" customHeight="1" spans="3:246">
      <c r="C3222" s="97"/>
      <c r="D3222" s="98"/>
      <c r="F3222" s="99"/>
      <c r="G3222" s="98"/>
      <c r="IE3222" s="79"/>
      <c r="IF3222" s="79"/>
      <c r="IG3222" s="79"/>
      <c r="IH3222" s="79"/>
      <c r="II3222" s="79"/>
      <c r="IJ3222" s="79"/>
      <c r="IK3222" s="79"/>
      <c r="IL3222" s="79"/>
    </row>
    <row r="3223" s="93" customFormat="1" ht="15.75" customHeight="1" spans="3:246">
      <c r="C3223" s="97"/>
      <c r="D3223" s="98"/>
      <c r="F3223" s="99"/>
      <c r="G3223" s="98"/>
      <c r="IE3223" s="79"/>
      <c r="IF3223" s="79"/>
      <c r="IG3223" s="79"/>
      <c r="IH3223" s="79"/>
      <c r="II3223" s="79"/>
      <c r="IJ3223" s="79"/>
      <c r="IK3223" s="79"/>
      <c r="IL3223" s="79"/>
    </row>
    <row r="3224" s="93" customFormat="1" ht="15.75" customHeight="1" spans="3:246">
      <c r="C3224" s="97"/>
      <c r="D3224" s="98"/>
      <c r="F3224" s="99"/>
      <c r="G3224" s="98"/>
      <c r="IE3224" s="79"/>
      <c r="IF3224" s="79"/>
      <c r="IG3224" s="79"/>
      <c r="IH3224" s="79"/>
      <c r="II3224" s="79"/>
      <c r="IJ3224" s="79"/>
      <c r="IK3224" s="79"/>
      <c r="IL3224" s="79"/>
    </row>
    <row r="3225" s="93" customFormat="1" ht="15.75" customHeight="1" spans="3:246">
      <c r="C3225" s="97"/>
      <c r="D3225" s="98"/>
      <c r="F3225" s="99"/>
      <c r="G3225" s="98"/>
      <c r="IE3225" s="79"/>
      <c r="IF3225" s="79"/>
      <c r="IG3225" s="79"/>
      <c r="IH3225" s="79"/>
      <c r="II3225" s="79"/>
      <c r="IJ3225" s="79"/>
      <c r="IK3225" s="79"/>
      <c r="IL3225" s="79"/>
    </row>
    <row r="3226" s="93" customFormat="1" ht="15.75" customHeight="1" spans="3:246">
      <c r="C3226" s="97"/>
      <c r="D3226" s="98"/>
      <c r="F3226" s="99"/>
      <c r="G3226" s="98"/>
      <c r="IE3226" s="79"/>
      <c r="IF3226" s="79"/>
      <c r="IG3226" s="79"/>
      <c r="IH3226" s="79"/>
      <c r="II3226" s="79"/>
      <c r="IJ3226" s="79"/>
      <c r="IK3226" s="79"/>
      <c r="IL3226" s="79"/>
    </row>
    <row r="3227" s="93" customFormat="1" ht="15.75" customHeight="1" spans="3:246">
      <c r="C3227" s="97"/>
      <c r="D3227" s="98"/>
      <c r="F3227" s="99"/>
      <c r="G3227" s="98"/>
      <c r="IE3227" s="79"/>
      <c r="IF3227" s="79"/>
      <c r="IG3227" s="79"/>
      <c r="IH3227" s="79"/>
      <c r="II3227" s="79"/>
      <c r="IJ3227" s="79"/>
      <c r="IK3227" s="79"/>
      <c r="IL3227" s="79"/>
    </row>
    <row r="3228" s="93" customFormat="1" ht="15.75" customHeight="1" spans="3:246">
      <c r="C3228" s="97"/>
      <c r="D3228" s="98"/>
      <c r="F3228" s="99"/>
      <c r="G3228" s="98"/>
      <c r="IE3228" s="79"/>
      <c r="IF3228" s="79"/>
      <c r="IG3228" s="79"/>
      <c r="IH3228" s="79"/>
      <c r="II3228" s="79"/>
      <c r="IJ3228" s="79"/>
      <c r="IK3228" s="79"/>
      <c r="IL3228" s="79"/>
    </row>
    <row r="3229" s="93" customFormat="1" ht="15.75" customHeight="1" spans="3:246">
      <c r="C3229" s="97"/>
      <c r="D3229" s="98"/>
      <c r="F3229" s="99"/>
      <c r="G3229" s="98"/>
      <c r="IE3229" s="79"/>
      <c r="IF3229" s="79"/>
      <c r="IG3229" s="79"/>
      <c r="IH3229" s="79"/>
      <c r="II3229" s="79"/>
      <c r="IJ3229" s="79"/>
      <c r="IK3229" s="79"/>
      <c r="IL3229" s="79"/>
    </row>
    <row r="3230" s="93" customFormat="1" ht="15.75" customHeight="1" spans="3:246">
      <c r="C3230" s="97"/>
      <c r="D3230" s="98"/>
      <c r="F3230" s="99"/>
      <c r="G3230" s="98"/>
      <c r="IE3230" s="79"/>
      <c r="IF3230" s="79"/>
      <c r="IG3230" s="79"/>
      <c r="IH3230" s="79"/>
      <c r="II3230" s="79"/>
      <c r="IJ3230" s="79"/>
      <c r="IK3230" s="79"/>
      <c r="IL3230" s="79"/>
    </row>
    <row r="3231" s="93" customFormat="1" ht="15.75" customHeight="1" spans="3:246">
      <c r="C3231" s="97"/>
      <c r="D3231" s="98"/>
      <c r="F3231" s="99"/>
      <c r="G3231" s="98"/>
      <c r="IE3231" s="79"/>
      <c r="IF3231" s="79"/>
      <c r="IG3231" s="79"/>
      <c r="IH3231" s="79"/>
      <c r="II3231" s="79"/>
      <c r="IJ3231" s="79"/>
      <c r="IK3231" s="79"/>
      <c r="IL3231" s="79"/>
    </row>
    <row r="3232" s="93" customFormat="1" ht="15.75" customHeight="1" spans="3:246">
      <c r="C3232" s="97"/>
      <c r="D3232" s="98"/>
      <c r="F3232" s="99"/>
      <c r="G3232" s="98"/>
      <c r="IE3232" s="79"/>
      <c r="IF3232" s="79"/>
      <c r="IG3232" s="79"/>
      <c r="IH3232" s="79"/>
      <c r="II3232" s="79"/>
      <c r="IJ3232" s="79"/>
      <c r="IK3232" s="79"/>
      <c r="IL3232" s="79"/>
    </row>
    <row r="3233" s="93" customFormat="1" ht="15.75" customHeight="1" spans="3:246">
      <c r="C3233" s="97"/>
      <c r="D3233" s="98"/>
      <c r="F3233" s="99"/>
      <c r="G3233" s="98"/>
      <c r="IE3233" s="79"/>
      <c r="IF3233" s="79"/>
      <c r="IG3233" s="79"/>
      <c r="IH3233" s="79"/>
      <c r="II3233" s="79"/>
      <c r="IJ3233" s="79"/>
      <c r="IK3233" s="79"/>
      <c r="IL3233" s="79"/>
    </row>
    <row r="3234" s="93" customFormat="1" ht="15.75" customHeight="1" spans="3:246">
      <c r="C3234" s="97"/>
      <c r="D3234" s="98"/>
      <c r="F3234" s="99"/>
      <c r="G3234" s="98"/>
      <c r="IE3234" s="79"/>
      <c r="IF3234" s="79"/>
      <c r="IG3234" s="79"/>
      <c r="IH3234" s="79"/>
      <c r="II3234" s="79"/>
      <c r="IJ3234" s="79"/>
      <c r="IK3234" s="79"/>
      <c r="IL3234" s="79"/>
    </row>
    <row r="3235" s="93" customFormat="1" ht="15.75" customHeight="1" spans="3:246">
      <c r="C3235" s="97"/>
      <c r="D3235" s="98"/>
      <c r="F3235" s="99"/>
      <c r="G3235" s="98"/>
      <c r="IE3235" s="79"/>
      <c r="IF3235" s="79"/>
      <c r="IG3235" s="79"/>
      <c r="IH3235" s="79"/>
      <c r="II3235" s="79"/>
      <c r="IJ3235" s="79"/>
      <c r="IK3235" s="79"/>
      <c r="IL3235" s="79"/>
    </row>
    <row r="3236" s="93" customFormat="1" ht="15.75" customHeight="1" spans="3:246">
      <c r="C3236" s="97"/>
      <c r="D3236" s="98"/>
      <c r="F3236" s="99"/>
      <c r="G3236" s="98"/>
      <c r="IE3236" s="79"/>
      <c r="IF3236" s="79"/>
      <c r="IG3236" s="79"/>
      <c r="IH3236" s="79"/>
      <c r="II3236" s="79"/>
      <c r="IJ3236" s="79"/>
      <c r="IK3236" s="79"/>
      <c r="IL3236" s="79"/>
    </row>
    <row r="3237" s="93" customFormat="1" ht="15.75" customHeight="1" spans="3:246">
      <c r="C3237" s="97"/>
      <c r="D3237" s="98"/>
      <c r="F3237" s="99"/>
      <c r="G3237" s="98"/>
      <c r="IE3237" s="79"/>
      <c r="IF3237" s="79"/>
      <c r="IG3237" s="79"/>
      <c r="IH3237" s="79"/>
      <c r="II3237" s="79"/>
      <c r="IJ3237" s="79"/>
      <c r="IK3237" s="79"/>
      <c r="IL3237" s="79"/>
    </row>
    <row r="3238" s="93" customFormat="1" ht="15.75" customHeight="1" spans="3:246">
      <c r="C3238" s="97"/>
      <c r="D3238" s="98"/>
      <c r="F3238" s="99"/>
      <c r="G3238" s="98"/>
      <c r="IE3238" s="79"/>
      <c r="IF3238" s="79"/>
      <c r="IG3238" s="79"/>
      <c r="IH3238" s="79"/>
      <c r="II3238" s="79"/>
      <c r="IJ3238" s="79"/>
      <c r="IK3238" s="79"/>
      <c r="IL3238" s="79"/>
    </row>
    <row r="3239" s="93" customFormat="1" ht="15.75" customHeight="1" spans="3:246">
      <c r="C3239" s="97"/>
      <c r="D3239" s="98"/>
      <c r="F3239" s="99"/>
      <c r="G3239" s="98"/>
      <c r="IE3239" s="79"/>
      <c r="IF3239" s="79"/>
      <c r="IG3239" s="79"/>
      <c r="IH3239" s="79"/>
      <c r="II3239" s="79"/>
      <c r="IJ3239" s="79"/>
      <c r="IK3239" s="79"/>
      <c r="IL3239" s="79"/>
    </row>
    <row r="3240" s="93" customFormat="1" ht="15.75" customHeight="1" spans="3:246">
      <c r="C3240" s="97"/>
      <c r="D3240" s="98"/>
      <c r="F3240" s="99"/>
      <c r="G3240" s="98"/>
      <c r="IE3240" s="79"/>
      <c r="IF3240" s="79"/>
      <c r="IG3240" s="79"/>
      <c r="IH3240" s="79"/>
      <c r="II3240" s="79"/>
      <c r="IJ3240" s="79"/>
      <c r="IK3240" s="79"/>
      <c r="IL3240" s="79"/>
    </row>
    <row r="3241" s="93" customFormat="1" ht="15.75" customHeight="1" spans="3:246">
      <c r="C3241" s="97"/>
      <c r="D3241" s="98"/>
      <c r="F3241" s="99"/>
      <c r="G3241" s="98"/>
      <c r="IE3241" s="79"/>
      <c r="IF3241" s="79"/>
      <c r="IG3241" s="79"/>
      <c r="IH3241" s="79"/>
      <c r="II3241" s="79"/>
      <c r="IJ3241" s="79"/>
      <c r="IK3241" s="79"/>
      <c r="IL3241" s="79"/>
    </row>
    <row r="3242" s="93" customFormat="1" ht="15.75" customHeight="1" spans="3:246">
      <c r="C3242" s="97"/>
      <c r="D3242" s="98"/>
      <c r="F3242" s="99"/>
      <c r="G3242" s="98"/>
      <c r="IE3242" s="79"/>
      <c r="IF3242" s="79"/>
      <c r="IG3242" s="79"/>
      <c r="IH3242" s="79"/>
      <c r="II3242" s="79"/>
      <c r="IJ3242" s="79"/>
      <c r="IK3242" s="79"/>
      <c r="IL3242" s="79"/>
    </row>
    <row r="3243" s="93" customFormat="1" ht="15.75" customHeight="1" spans="3:246">
      <c r="C3243" s="97"/>
      <c r="D3243" s="98"/>
      <c r="F3243" s="99"/>
      <c r="G3243" s="98"/>
      <c r="IE3243" s="79"/>
      <c r="IF3243" s="79"/>
      <c r="IG3243" s="79"/>
      <c r="IH3243" s="79"/>
      <c r="II3243" s="79"/>
      <c r="IJ3243" s="79"/>
      <c r="IK3243" s="79"/>
      <c r="IL3243" s="79"/>
    </row>
    <row r="3244" s="93" customFormat="1" ht="15.75" customHeight="1" spans="3:246">
      <c r="C3244" s="97"/>
      <c r="D3244" s="98"/>
      <c r="F3244" s="99"/>
      <c r="G3244" s="98"/>
      <c r="IE3244" s="79"/>
      <c r="IF3244" s="79"/>
      <c r="IG3244" s="79"/>
      <c r="IH3244" s="79"/>
      <c r="II3244" s="79"/>
      <c r="IJ3244" s="79"/>
      <c r="IK3244" s="79"/>
      <c r="IL3244" s="79"/>
    </row>
    <row r="3245" s="93" customFormat="1" ht="15.75" customHeight="1" spans="3:246">
      <c r="C3245" s="97"/>
      <c r="D3245" s="98"/>
      <c r="F3245" s="99"/>
      <c r="G3245" s="98"/>
      <c r="IE3245" s="79"/>
      <c r="IF3245" s="79"/>
      <c r="IG3245" s="79"/>
      <c r="IH3245" s="79"/>
      <c r="II3245" s="79"/>
      <c r="IJ3245" s="79"/>
      <c r="IK3245" s="79"/>
      <c r="IL3245" s="79"/>
    </row>
    <row r="3246" s="93" customFormat="1" ht="15.75" customHeight="1" spans="3:246">
      <c r="C3246" s="97"/>
      <c r="D3246" s="98"/>
      <c r="F3246" s="99"/>
      <c r="G3246" s="98"/>
      <c r="IE3246" s="79"/>
      <c r="IF3246" s="79"/>
      <c r="IG3246" s="79"/>
      <c r="IH3246" s="79"/>
      <c r="II3246" s="79"/>
      <c r="IJ3246" s="79"/>
      <c r="IK3246" s="79"/>
      <c r="IL3246" s="79"/>
    </row>
    <row r="3247" s="93" customFormat="1" ht="15.75" customHeight="1" spans="3:246">
      <c r="C3247" s="97"/>
      <c r="D3247" s="98"/>
      <c r="F3247" s="99"/>
      <c r="G3247" s="98"/>
      <c r="IE3247" s="79"/>
      <c r="IF3247" s="79"/>
      <c r="IG3247" s="79"/>
      <c r="IH3247" s="79"/>
      <c r="II3247" s="79"/>
      <c r="IJ3247" s="79"/>
      <c r="IK3247" s="79"/>
      <c r="IL3247" s="79"/>
    </row>
    <row r="3248" s="93" customFormat="1" ht="15.75" customHeight="1" spans="3:246">
      <c r="C3248" s="97"/>
      <c r="D3248" s="98"/>
      <c r="F3248" s="99"/>
      <c r="G3248" s="98"/>
      <c r="IE3248" s="79"/>
      <c r="IF3248" s="79"/>
      <c r="IG3248" s="79"/>
      <c r="IH3248" s="79"/>
      <c r="II3248" s="79"/>
      <c r="IJ3248" s="79"/>
      <c r="IK3248" s="79"/>
      <c r="IL3248" s="79"/>
    </row>
    <row r="3249" s="93" customFormat="1" ht="15.75" customHeight="1" spans="3:246">
      <c r="C3249" s="97"/>
      <c r="D3249" s="98"/>
      <c r="F3249" s="99"/>
      <c r="G3249" s="98"/>
      <c r="IE3249" s="79"/>
      <c r="IF3249" s="79"/>
      <c r="IG3249" s="79"/>
      <c r="IH3249" s="79"/>
      <c r="II3249" s="79"/>
      <c r="IJ3249" s="79"/>
      <c r="IK3249" s="79"/>
      <c r="IL3249" s="79"/>
    </row>
    <row r="3250" s="93" customFormat="1" ht="15.75" customHeight="1" spans="3:246">
      <c r="C3250" s="97"/>
      <c r="D3250" s="98"/>
      <c r="F3250" s="99"/>
      <c r="G3250" s="98"/>
      <c r="IE3250" s="79"/>
      <c r="IF3250" s="79"/>
      <c r="IG3250" s="79"/>
      <c r="IH3250" s="79"/>
      <c r="II3250" s="79"/>
      <c r="IJ3250" s="79"/>
      <c r="IK3250" s="79"/>
      <c r="IL3250" s="79"/>
    </row>
    <row r="3251" s="93" customFormat="1" ht="15.75" customHeight="1" spans="3:246">
      <c r="C3251" s="97"/>
      <c r="D3251" s="98"/>
      <c r="F3251" s="99"/>
      <c r="G3251" s="98"/>
      <c r="IE3251" s="79"/>
      <c r="IF3251" s="79"/>
      <c r="IG3251" s="79"/>
      <c r="IH3251" s="79"/>
      <c r="II3251" s="79"/>
      <c r="IJ3251" s="79"/>
      <c r="IK3251" s="79"/>
      <c r="IL3251" s="79"/>
    </row>
    <row r="3252" s="93" customFormat="1" ht="15.75" customHeight="1" spans="3:246">
      <c r="C3252" s="97"/>
      <c r="D3252" s="98"/>
      <c r="F3252" s="99"/>
      <c r="G3252" s="98"/>
      <c r="IE3252" s="79"/>
      <c r="IF3252" s="79"/>
      <c r="IG3252" s="79"/>
      <c r="IH3252" s="79"/>
      <c r="II3252" s="79"/>
      <c r="IJ3252" s="79"/>
      <c r="IK3252" s="79"/>
      <c r="IL3252" s="79"/>
    </row>
    <row r="3253" s="93" customFormat="1" ht="15.75" customHeight="1" spans="3:246">
      <c r="C3253" s="97"/>
      <c r="D3253" s="98"/>
      <c r="F3253" s="99"/>
      <c r="G3253" s="98"/>
      <c r="IE3253" s="79"/>
      <c r="IF3253" s="79"/>
      <c r="IG3253" s="79"/>
      <c r="IH3253" s="79"/>
      <c r="II3253" s="79"/>
      <c r="IJ3253" s="79"/>
      <c r="IK3253" s="79"/>
      <c r="IL3253" s="79"/>
    </row>
    <row r="3254" s="93" customFormat="1" ht="15.75" customHeight="1" spans="3:246">
      <c r="C3254" s="97"/>
      <c r="D3254" s="98"/>
      <c r="F3254" s="99"/>
      <c r="G3254" s="98"/>
      <c r="IE3254" s="79"/>
      <c r="IF3254" s="79"/>
      <c r="IG3254" s="79"/>
      <c r="IH3254" s="79"/>
      <c r="II3254" s="79"/>
      <c r="IJ3254" s="79"/>
      <c r="IK3254" s="79"/>
      <c r="IL3254" s="79"/>
    </row>
    <row r="3255" s="93" customFormat="1" ht="15.75" customHeight="1" spans="3:246">
      <c r="C3255" s="97"/>
      <c r="D3255" s="98"/>
      <c r="F3255" s="99"/>
      <c r="G3255" s="98"/>
      <c r="IE3255" s="79"/>
      <c r="IF3255" s="79"/>
      <c r="IG3255" s="79"/>
      <c r="IH3255" s="79"/>
      <c r="II3255" s="79"/>
      <c r="IJ3255" s="79"/>
      <c r="IK3255" s="79"/>
      <c r="IL3255" s="79"/>
    </row>
    <row r="3256" s="93" customFormat="1" ht="15.75" customHeight="1" spans="3:246">
      <c r="C3256" s="97"/>
      <c r="D3256" s="98"/>
      <c r="F3256" s="99"/>
      <c r="G3256" s="98"/>
      <c r="IE3256" s="79"/>
      <c r="IF3256" s="79"/>
      <c r="IG3256" s="79"/>
      <c r="IH3256" s="79"/>
      <c r="II3256" s="79"/>
      <c r="IJ3256" s="79"/>
      <c r="IK3256" s="79"/>
      <c r="IL3256" s="79"/>
    </row>
    <row r="3257" s="93" customFormat="1" ht="15.75" customHeight="1" spans="3:246">
      <c r="C3257" s="97"/>
      <c r="D3257" s="98"/>
      <c r="F3257" s="99"/>
      <c r="G3257" s="98"/>
      <c r="IE3257" s="79"/>
      <c r="IF3257" s="79"/>
      <c r="IG3257" s="79"/>
      <c r="IH3257" s="79"/>
      <c r="II3257" s="79"/>
      <c r="IJ3257" s="79"/>
      <c r="IK3257" s="79"/>
      <c r="IL3257" s="79"/>
    </row>
    <row r="3258" s="93" customFormat="1" ht="15.75" customHeight="1" spans="3:246">
      <c r="C3258" s="97"/>
      <c r="D3258" s="98"/>
      <c r="F3258" s="99"/>
      <c r="G3258" s="98"/>
      <c r="IE3258" s="79"/>
      <c r="IF3258" s="79"/>
      <c r="IG3258" s="79"/>
      <c r="IH3258" s="79"/>
      <c r="II3258" s="79"/>
      <c r="IJ3258" s="79"/>
      <c r="IK3258" s="79"/>
      <c r="IL3258" s="79"/>
    </row>
    <row r="3259" s="93" customFormat="1" ht="15.75" customHeight="1" spans="3:246">
      <c r="C3259" s="97"/>
      <c r="D3259" s="98"/>
      <c r="F3259" s="99"/>
      <c r="G3259" s="98"/>
      <c r="IE3259" s="79"/>
      <c r="IF3259" s="79"/>
      <c r="IG3259" s="79"/>
      <c r="IH3259" s="79"/>
      <c r="II3259" s="79"/>
      <c r="IJ3259" s="79"/>
      <c r="IK3259" s="79"/>
      <c r="IL3259" s="79"/>
    </row>
    <row r="3260" s="93" customFormat="1" ht="15.75" customHeight="1" spans="3:246">
      <c r="C3260" s="97"/>
      <c r="D3260" s="98"/>
      <c r="F3260" s="99"/>
      <c r="G3260" s="98"/>
      <c r="IE3260" s="79"/>
      <c r="IF3260" s="79"/>
      <c r="IG3260" s="79"/>
      <c r="IH3260" s="79"/>
      <c r="II3260" s="79"/>
      <c r="IJ3260" s="79"/>
      <c r="IK3260" s="79"/>
      <c r="IL3260" s="79"/>
    </row>
    <row r="3261" s="93" customFormat="1" ht="15.75" customHeight="1" spans="3:246">
      <c r="C3261" s="97"/>
      <c r="D3261" s="98"/>
      <c r="F3261" s="99"/>
      <c r="G3261" s="98"/>
      <c r="IE3261" s="79"/>
      <c r="IF3261" s="79"/>
      <c r="IG3261" s="79"/>
      <c r="IH3261" s="79"/>
      <c r="II3261" s="79"/>
      <c r="IJ3261" s="79"/>
      <c r="IK3261" s="79"/>
      <c r="IL3261" s="79"/>
    </row>
    <row r="3262" s="93" customFormat="1" ht="15.75" customHeight="1" spans="3:246">
      <c r="C3262" s="97"/>
      <c r="D3262" s="98"/>
      <c r="F3262" s="99"/>
      <c r="G3262" s="98"/>
      <c r="IE3262" s="79"/>
      <c r="IF3262" s="79"/>
      <c r="IG3262" s="79"/>
      <c r="IH3262" s="79"/>
      <c r="II3262" s="79"/>
      <c r="IJ3262" s="79"/>
      <c r="IK3262" s="79"/>
      <c r="IL3262" s="79"/>
    </row>
    <row r="3263" s="93" customFormat="1" ht="15.75" customHeight="1" spans="3:246">
      <c r="C3263" s="97"/>
      <c r="D3263" s="98"/>
      <c r="F3263" s="99"/>
      <c r="G3263" s="98"/>
      <c r="IE3263" s="79"/>
      <c r="IF3263" s="79"/>
      <c r="IG3263" s="79"/>
      <c r="IH3263" s="79"/>
      <c r="II3263" s="79"/>
      <c r="IJ3263" s="79"/>
      <c r="IK3263" s="79"/>
      <c r="IL3263" s="79"/>
    </row>
    <row r="3264" s="93" customFormat="1" ht="15.75" customHeight="1" spans="3:246">
      <c r="C3264" s="97"/>
      <c r="D3264" s="98"/>
      <c r="F3264" s="99"/>
      <c r="G3264" s="98"/>
      <c r="IE3264" s="79"/>
      <c r="IF3264" s="79"/>
      <c r="IG3264" s="79"/>
      <c r="IH3264" s="79"/>
      <c r="II3264" s="79"/>
      <c r="IJ3264" s="79"/>
      <c r="IK3264" s="79"/>
      <c r="IL3264" s="79"/>
    </row>
    <row r="3265" s="93" customFormat="1" ht="15.75" customHeight="1" spans="3:246">
      <c r="C3265" s="97"/>
      <c r="D3265" s="98"/>
      <c r="F3265" s="99"/>
      <c r="G3265" s="98"/>
      <c r="IE3265" s="79"/>
      <c r="IF3265" s="79"/>
      <c r="IG3265" s="79"/>
      <c r="IH3265" s="79"/>
      <c r="II3265" s="79"/>
      <c r="IJ3265" s="79"/>
      <c r="IK3265" s="79"/>
      <c r="IL3265" s="79"/>
    </row>
    <row r="3266" s="93" customFormat="1" ht="15.75" customHeight="1" spans="3:246">
      <c r="C3266" s="97"/>
      <c r="D3266" s="98"/>
      <c r="F3266" s="99"/>
      <c r="G3266" s="98"/>
      <c r="IE3266" s="79"/>
      <c r="IF3266" s="79"/>
      <c r="IG3266" s="79"/>
      <c r="IH3266" s="79"/>
      <c r="II3266" s="79"/>
      <c r="IJ3266" s="79"/>
      <c r="IK3266" s="79"/>
      <c r="IL3266" s="79"/>
    </row>
    <row r="3267" s="93" customFormat="1" ht="15.75" customHeight="1" spans="3:246">
      <c r="C3267" s="97"/>
      <c r="D3267" s="98"/>
      <c r="F3267" s="99"/>
      <c r="G3267" s="98"/>
      <c r="IE3267" s="79"/>
      <c r="IF3267" s="79"/>
      <c r="IG3267" s="79"/>
      <c r="IH3267" s="79"/>
      <c r="II3267" s="79"/>
      <c r="IJ3267" s="79"/>
      <c r="IK3267" s="79"/>
      <c r="IL3267" s="79"/>
    </row>
    <row r="3268" s="93" customFormat="1" ht="15.75" customHeight="1" spans="3:246">
      <c r="C3268" s="97"/>
      <c r="D3268" s="98"/>
      <c r="F3268" s="99"/>
      <c r="G3268" s="98"/>
      <c r="IE3268" s="79"/>
      <c r="IF3268" s="79"/>
      <c r="IG3268" s="79"/>
      <c r="IH3268" s="79"/>
      <c r="II3268" s="79"/>
      <c r="IJ3268" s="79"/>
      <c r="IK3268" s="79"/>
      <c r="IL3268" s="79"/>
    </row>
    <row r="3269" s="93" customFormat="1" ht="15.75" customHeight="1" spans="3:246">
      <c r="C3269" s="97"/>
      <c r="D3269" s="98"/>
      <c r="F3269" s="99"/>
      <c r="G3269" s="98"/>
      <c r="IE3269" s="79"/>
      <c r="IF3269" s="79"/>
      <c r="IG3269" s="79"/>
      <c r="IH3269" s="79"/>
      <c r="II3269" s="79"/>
      <c r="IJ3269" s="79"/>
      <c r="IK3269" s="79"/>
      <c r="IL3269" s="79"/>
    </row>
    <row r="3270" s="93" customFormat="1" ht="15.75" customHeight="1" spans="3:246">
      <c r="C3270" s="97"/>
      <c r="D3270" s="98"/>
      <c r="F3270" s="99"/>
      <c r="G3270" s="98"/>
      <c r="IE3270" s="79"/>
      <c r="IF3270" s="79"/>
      <c r="IG3270" s="79"/>
      <c r="IH3270" s="79"/>
      <c r="II3270" s="79"/>
      <c r="IJ3270" s="79"/>
      <c r="IK3270" s="79"/>
      <c r="IL3270" s="79"/>
    </row>
    <row r="3271" s="93" customFormat="1" ht="15.75" customHeight="1" spans="3:246">
      <c r="C3271" s="97"/>
      <c r="D3271" s="98"/>
      <c r="F3271" s="99"/>
      <c r="G3271" s="98"/>
      <c r="IE3271" s="79"/>
      <c r="IF3271" s="79"/>
      <c r="IG3271" s="79"/>
      <c r="IH3271" s="79"/>
      <c r="II3271" s="79"/>
      <c r="IJ3271" s="79"/>
      <c r="IK3271" s="79"/>
      <c r="IL3271" s="79"/>
    </row>
    <row r="3272" s="93" customFormat="1" ht="15.75" customHeight="1" spans="3:246">
      <c r="C3272" s="97"/>
      <c r="D3272" s="98"/>
      <c r="F3272" s="99"/>
      <c r="G3272" s="98"/>
      <c r="IE3272" s="79"/>
      <c r="IF3272" s="79"/>
      <c r="IG3272" s="79"/>
      <c r="IH3272" s="79"/>
      <c r="II3272" s="79"/>
      <c r="IJ3272" s="79"/>
      <c r="IK3272" s="79"/>
      <c r="IL3272" s="79"/>
    </row>
    <row r="3273" s="93" customFormat="1" ht="15.75" customHeight="1" spans="3:246">
      <c r="C3273" s="97"/>
      <c r="D3273" s="98"/>
      <c r="F3273" s="99"/>
      <c r="G3273" s="98"/>
      <c r="IE3273" s="79"/>
      <c r="IF3273" s="79"/>
      <c r="IG3273" s="79"/>
      <c r="IH3273" s="79"/>
      <c r="II3273" s="79"/>
      <c r="IJ3273" s="79"/>
      <c r="IK3273" s="79"/>
      <c r="IL3273" s="79"/>
    </row>
    <row r="3274" s="93" customFormat="1" ht="15.75" customHeight="1" spans="3:246">
      <c r="C3274" s="97"/>
      <c r="D3274" s="98"/>
      <c r="F3274" s="99"/>
      <c r="G3274" s="98"/>
      <c r="IE3274" s="79"/>
      <c r="IF3274" s="79"/>
      <c r="IG3274" s="79"/>
      <c r="IH3274" s="79"/>
      <c r="II3274" s="79"/>
      <c r="IJ3274" s="79"/>
      <c r="IK3274" s="79"/>
      <c r="IL3274" s="79"/>
    </row>
    <row r="3275" s="93" customFormat="1" ht="15.75" customHeight="1" spans="3:246">
      <c r="C3275" s="97"/>
      <c r="D3275" s="98"/>
      <c r="F3275" s="99"/>
      <c r="G3275" s="98"/>
      <c r="IE3275" s="79"/>
      <c r="IF3275" s="79"/>
      <c r="IG3275" s="79"/>
      <c r="IH3275" s="79"/>
      <c r="II3275" s="79"/>
      <c r="IJ3275" s="79"/>
      <c r="IK3275" s="79"/>
      <c r="IL3275" s="79"/>
    </row>
    <row r="3276" s="93" customFormat="1" ht="15.75" customHeight="1" spans="3:246">
      <c r="C3276" s="97"/>
      <c r="D3276" s="98"/>
      <c r="F3276" s="99"/>
      <c r="G3276" s="98"/>
      <c r="IE3276" s="79"/>
      <c r="IF3276" s="79"/>
      <c r="IG3276" s="79"/>
      <c r="IH3276" s="79"/>
      <c r="II3276" s="79"/>
      <c r="IJ3276" s="79"/>
      <c r="IK3276" s="79"/>
      <c r="IL3276" s="79"/>
    </row>
    <row r="3277" s="93" customFormat="1" ht="15.75" customHeight="1" spans="3:246">
      <c r="C3277" s="97"/>
      <c r="D3277" s="98"/>
      <c r="F3277" s="99"/>
      <c r="G3277" s="98"/>
      <c r="IE3277" s="79"/>
      <c r="IF3277" s="79"/>
      <c r="IG3277" s="79"/>
      <c r="IH3277" s="79"/>
      <c r="II3277" s="79"/>
      <c r="IJ3277" s="79"/>
      <c r="IK3277" s="79"/>
      <c r="IL3277" s="79"/>
    </row>
    <row r="3278" s="93" customFormat="1" ht="15.75" customHeight="1" spans="3:246">
      <c r="C3278" s="97"/>
      <c r="D3278" s="98"/>
      <c r="F3278" s="99"/>
      <c r="G3278" s="98"/>
      <c r="IE3278" s="79"/>
      <c r="IF3278" s="79"/>
      <c r="IG3278" s="79"/>
      <c r="IH3278" s="79"/>
      <c r="II3278" s="79"/>
      <c r="IJ3278" s="79"/>
      <c r="IK3278" s="79"/>
      <c r="IL3278" s="79"/>
    </row>
    <row r="3279" s="93" customFormat="1" ht="15.75" customHeight="1" spans="3:246">
      <c r="C3279" s="97"/>
      <c r="D3279" s="98"/>
      <c r="F3279" s="99"/>
      <c r="G3279" s="98"/>
      <c r="IE3279" s="79"/>
      <c r="IF3279" s="79"/>
      <c r="IG3279" s="79"/>
      <c r="IH3279" s="79"/>
      <c r="II3279" s="79"/>
      <c r="IJ3279" s="79"/>
      <c r="IK3279" s="79"/>
      <c r="IL3279" s="79"/>
    </row>
    <row r="3280" s="93" customFormat="1" ht="15.75" customHeight="1" spans="3:246">
      <c r="C3280" s="97"/>
      <c r="D3280" s="98"/>
      <c r="F3280" s="99"/>
      <c r="G3280" s="98"/>
      <c r="IE3280" s="79"/>
      <c r="IF3280" s="79"/>
      <c r="IG3280" s="79"/>
      <c r="IH3280" s="79"/>
      <c r="II3280" s="79"/>
      <c r="IJ3280" s="79"/>
      <c r="IK3280" s="79"/>
      <c r="IL3280" s="79"/>
    </row>
    <row r="3281" s="93" customFormat="1" ht="15.75" customHeight="1" spans="3:246">
      <c r="C3281" s="97"/>
      <c r="D3281" s="98"/>
      <c r="F3281" s="99"/>
      <c r="G3281" s="98"/>
      <c r="IE3281" s="79"/>
      <c r="IF3281" s="79"/>
      <c r="IG3281" s="79"/>
      <c r="IH3281" s="79"/>
      <c r="II3281" s="79"/>
      <c r="IJ3281" s="79"/>
      <c r="IK3281" s="79"/>
      <c r="IL3281" s="79"/>
    </row>
    <row r="3282" s="93" customFormat="1" ht="15.75" customHeight="1" spans="3:246">
      <c r="C3282" s="97"/>
      <c r="D3282" s="98"/>
      <c r="F3282" s="99"/>
      <c r="G3282" s="98"/>
      <c r="IE3282" s="79"/>
      <c r="IF3282" s="79"/>
      <c r="IG3282" s="79"/>
      <c r="IH3282" s="79"/>
      <c r="II3282" s="79"/>
      <c r="IJ3282" s="79"/>
      <c r="IK3282" s="79"/>
      <c r="IL3282" s="79"/>
    </row>
    <row r="3283" s="93" customFormat="1" ht="15.75" customHeight="1" spans="3:246">
      <c r="C3283" s="97"/>
      <c r="D3283" s="98"/>
      <c r="F3283" s="99"/>
      <c r="G3283" s="98"/>
      <c r="IE3283" s="79"/>
      <c r="IF3283" s="79"/>
      <c r="IG3283" s="79"/>
      <c r="IH3283" s="79"/>
      <c r="II3283" s="79"/>
      <c r="IJ3283" s="79"/>
      <c r="IK3283" s="79"/>
      <c r="IL3283" s="79"/>
    </row>
    <row r="3284" s="93" customFormat="1" ht="15.75" customHeight="1" spans="3:246">
      <c r="C3284" s="97"/>
      <c r="D3284" s="98"/>
      <c r="F3284" s="99"/>
      <c r="G3284" s="98"/>
      <c r="IE3284" s="79"/>
      <c r="IF3284" s="79"/>
      <c r="IG3284" s="79"/>
      <c r="IH3284" s="79"/>
      <c r="II3284" s="79"/>
      <c r="IJ3284" s="79"/>
      <c r="IK3284" s="79"/>
      <c r="IL3284" s="79"/>
    </row>
    <row r="3285" s="93" customFormat="1" ht="15.75" customHeight="1" spans="3:246">
      <c r="C3285" s="97"/>
      <c r="D3285" s="98"/>
      <c r="F3285" s="99"/>
      <c r="G3285" s="98"/>
      <c r="IE3285" s="79"/>
      <c r="IF3285" s="79"/>
      <c r="IG3285" s="79"/>
      <c r="IH3285" s="79"/>
      <c r="II3285" s="79"/>
      <c r="IJ3285" s="79"/>
      <c r="IK3285" s="79"/>
      <c r="IL3285" s="79"/>
    </row>
    <row r="3286" s="93" customFormat="1" ht="15.75" customHeight="1" spans="3:246">
      <c r="C3286" s="97"/>
      <c r="D3286" s="98"/>
      <c r="F3286" s="99"/>
      <c r="G3286" s="98"/>
      <c r="IE3286" s="79"/>
      <c r="IF3286" s="79"/>
      <c r="IG3286" s="79"/>
      <c r="IH3286" s="79"/>
      <c r="II3286" s="79"/>
      <c r="IJ3286" s="79"/>
      <c r="IK3286" s="79"/>
      <c r="IL3286" s="79"/>
    </row>
    <row r="3287" s="93" customFormat="1" ht="15.75" customHeight="1" spans="3:246">
      <c r="C3287" s="97"/>
      <c r="D3287" s="98"/>
      <c r="F3287" s="99"/>
      <c r="G3287" s="98"/>
      <c r="IE3287" s="79"/>
      <c r="IF3287" s="79"/>
      <c r="IG3287" s="79"/>
      <c r="IH3287" s="79"/>
      <c r="II3287" s="79"/>
      <c r="IJ3287" s="79"/>
      <c r="IK3287" s="79"/>
      <c r="IL3287" s="79"/>
    </row>
    <row r="3288" s="93" customFormat="1" ht="15.75" customHeight="1" spans="3:246">
      <c r="C3288" s="97"/>
      <c r="D3288" s="98"/>
      <c r="F3288" s="99"/>
      <c r="G3288" s="98"/>
      <c r="IE3288" s="79"/>
      <c r="IF3288" s="79"/>
      <c r="IG3288" s="79"/>
      <c r="IH3288" s="79"/>
      <c r="II3288" s="79"/>
      <c r="IJ3288" s="79"/>
      <c r="IK3288" s="79"/>
      <c r="IL3288" s="79"/>
    </row>
    <row r="3289" s="93" customFormat="1" ht="15.75" customHeight="1" spans="3:246">
      <c r="C3289" s="97"/>
      <c r="D3289" s="98"/>
      <c r="F3289" s="99"/>
      <c r="G3289" s="98"/>
      <c r="IE3289" s="79"/>
      <c r="IF3289" s="79"/>
      <c r="IG3289" s="79"/>
      <c r="IH3289" s="79"/>
      <c r="II3289" s="79"/>
      <c r="IJ3289" s="79"/>
      <c r="IK3289" s="79"/>
      <c r="IL3289" s="79"/>
    </row>
    <row r="3290" s="93" customFormat="1" ht="15.75" customHeight="1" spans="3:246">
      <c r="C3290" s="97"/>
      <c r="D3290" s="98"/>
      <c r="F3290" s="99"/>
      <c r="G3290" s="98"/>
      <c r="IE3290" s="79"/>
      <c r="IF3290" s="79"/>
      <c r="IG3290" s="79"/>
      <c r="IH3290" s="79"/>
      <c r="II3290" s="79"/>
      <c r="IJ3290" s="79"/>
      <c r="IK3290" s="79"/>
      <c r="IL3290" s="79"/>
    </row>
    <row r="3291" s="93" customFormat="1" ht="15.75" customHeight="1" spans="3:246">
      <c r="C3291" s="97"/>
      <c r="D3291" s="98"/>
      <c r="F3291" s="99"/>
      <c r="G3291" s="98"/>
      <c r="IE3291" s="79"/>
      <c r="IF3291" s="79"/>
      <c r="IG3291" s="79"/>
      <c r="IH3291" s="79"/>
      <c r="II3291" s="79"/>
      <c r="IJ3291" s="79"/>
      <c r="IK3291" s="79"/>
      <c r="IL3291" s="79"/>
    </row>
    <row r="3292" s="93" customFormat="1" ht="15.75" customHeight="1" spans="3:246">
      <c r="C3292" s="97"/>
      <c r="D3292" s="98"/>
      <c r="F3292" s="99"/>
      <c r="G3292" s="98"/>
      <c r="IE3292" s="79"/>
      <c r="IF3292" s="79"/>
      <c r="IG3292" s="79"/>
      <c r="IH3292" s="79"/>
      <c r="II3292" s="79"/>
      <c r="IJ3292" s="79"/>
      <c r="IK3292" s="79"/>
      <c r="IL3292" s="79"/>
    </row>
    <row r="3293" s="93" customFormat="1" ht="15.75" customHeight="1" spans="3:246">
      <c r="C3293" s="97"/>
      <c r="D3293" s="98"/>
      <c r="F3293" s="99"/>
      <c r="G3293" s="98"/>
      <c r="IE3293" s="79"/>
      <c r="IF3293" s="79"/>
      <c r="IG3293" s="79"/>
      <c r="IH3293" s="79"/>
      <c r="II3293" s="79"/>
      <c r="IJ3293" s="79"/>
      <c r="IK3293" s="79"/>
      <c r="IL3293" s="79"/>
    </row>
    <row r="3294" s="93" customFormat="1" ht="15.75" customHeight="1" spans="3:246">
      <c r="C3294" s="97"/>
      <c r="D3294" s="98"/>
      <c r="F3294" s="99"/>
      <c r="G3294" s="98"/>
      <c r="IE3294" s="79"/>
      <c r="IF3294" s="79"/>
      <c r="IG3294" s="79"/>
      <c r="IH3294" s="79"/>
      <c r="II3294" s="79"/>
      <c r="IJ3294" s="79"/>
      <c r="IK3294" s="79"/>
      <c r="IL3294" s="79"/>
    </row>
    <row r="3295" s="93" customFormat="1" ht="15.75" customHeight="1" spans="3:246">
      <c r="C3295" s="97"/>
      <c r="D3295" s="98"/>
      <c r="F3295" s="99"/>
      <c r="G3295" s="98"/>
      <c r="IE3295" s="79"/>
      <c r="IF3295" s="79"/>
      <c r="IG3295" s="79"/>
      <c r="IH3295" s="79"/>
      <c r="II3295" s="79"/>
      <c r="IJ3295" s="79"/>
      <c r="IK3295" s="79"/>
      <c r="IL3295" s="79"/>
    </row>
    <row r="3296" s="93" customFormat="1" ht="15.75" customHeight="1" spans="3:246">
      <c r="C3296" s="97"/>
      <c r="D3296" s="98"/>
      <c r="F3296" s="99"/>
      <c r="G3296" s="98"/>
      <c r="IE3296" s="79"/>
      <c r="IF3296" s="79"/>
      <c r="IG3296" s="79"/>
      <c r="IH3296" s="79"/>
      <c r="II3296" s="79"/>
      <c r="IJ3296" s="79"/>
      <c r="IK3296" s="79"/>
      <c r="IL3296" s="79"/>
    </row>
    <row r="3297" s="93" customFormat="1" ht="15.75" customHeight="1" spans="3:246">
      <c r="C3297" s="97"/>
      <c r="D3297" s="98"/>
      <c r="F3297" s="99"/>
      <c r="G3297" s="98"/>
      <c r="IE3297" s="79"/>
      <c r="IF3297" s="79"/>
      <c r="IG3297" s="79"/>
      <c r="IH3297" s="79"/>
      <c r="II3297" s="79"/>
      <c r="IJ3297" s="79"/>
      <c r="IK3297" s="79"/>
      <c r="IL3297" s="79"/>
    </row>
    <row r="3298" s="93" customFormat="1" ht="15.75" customHeight="1" spans="3:246">
      <c r="C3298" s="97"/>
      <c r="D3298" s="98"/>
      <c r="F3298" s="99"/>
      <c r="G3298" s="98"/>
      <c r="IE3298" s="79"/>
      <c r="IF3298" s="79"/>
      <c r="IG3298" s="79"/>
      <c r="IH3298" s="79"/>
      <c r="II3298" s="79"/>
      <c r="IJ3298" s="79"/>
      <c r="IK3298" s="79"/>
      <c r="IL3298" s="79"/>
    </row>
    <row r="3299" s="93" customFormat="1" ht="15.75" customHeight="1" spans="3:246">
      <c r="C3299" s="97"/>
      <c r="D3299" s="98"/>
      <c r="F3299" s="99"/>
      <c r="G3299" s="98"/>
      <c r="IE3299" s="79"/>
      <c r="IF3299" s="79"/>
      <c r="IG3299" s="79"/>
      <c r="IH3299" s="79"/>
      <c r="II3299" s="79"/>
      <c r="IJ3299" s="79"/>
      <c r="IK3299" s="79"/>
      <c r="IL3299" s="79"/>
    </row>
    <row r="3300" s="93" customFormat="1" ht="15.75" customHeight="1" spans="3:246">
      <c r="C3300" s="97"/>
      <c r="D3300" s="98"/>
      <c r="F3300" s="99"/>
      <c r="G3300" s="98"/>
      <c r="IE3300" s="79"/>
      <c r="IF3300" s="79"/>
      <c r="IG3300" s="79"/>
      <c r="IH3300" s="79"/>
      <c r="II3300" s="79"/>
      <c r="IJ3300" s="79"/>
      <c r="IK3300" s="79"/>
      <c r="IL3300" s="79"/>
    </row>
    <row r="3301" s="93" customFormat="1" ht="15.75" customHeight="1" spans="3:246">
      <c r="C3301" s="97"/>
      <c r="D3301" s="98"/>
      <c r="F3301" s="99"/>
      <c r="G3301" s="98"/>
      <c r="IE3301" s="79"/>
      <c r="IF3301" s="79"/>
      <c r="IG3301" s="79"/>
      <c r="IH3301" s="79"/>
      <c r="II3301" s="79"/>
      <c r="IJ3301" s="79"/>
      <c r="IK3301" s="79"/>
      <c r="IL3301" s="79"/>
    </row>
    <row r="3302" s="93" customFormat="1" ht="15.75" customHeight="1" spans="3:246">
      <c r="C3302" s="97"/>
      <c r="D3302" s="98"/>
      <c r="F3302" s="99"/>
      <c r="G3302" s="98"/>
      <c r="IE3302" s="79"/>
      <c r="IF3302" s="79"/>
      <c r="IG3302" s="79"/>
      <c r="IH3302" s="79"/>
      <c r="II3302" s="79"/>
      <c r="IJ3302" s="79"/>
      <c r="IK3302" s="79"/>
      <c r="IL3302" s="79"/>
    </row>
    <row r="3303" s="93" customFormat="1" ht="15.75" customHeight="1" spans="3:246">
      <c r="C3303" s="97"/>
      <c r="D3303" s="98"/>
      <c r="F3303" s="99"/>
      <c r="G3303" s="98"/>
      <c r="IE3303" s="79"/>
      <c r="IF3303" s="79"/>
      <c r="IG3303" s="79"/>
      <c r="IH3303" s="79"/>
      <c r="II3303" s="79"/>
      <c r="IJ3303" s="79"/>
      <c r="IK3303" s="79"/>
      <c r="IL3303" s="79"/>
    </row>
    <row r="3304" s="93" customFormat="1" ht="15.75" customHeight="1" spans="3:246">
      <c r="C3304" s="97"/>
      <c r="D3304" s="98"/>
      <c r="F3304" s="99"/>
      <c r="G3304" s="98"/>
      <c r="IE3304" s="79"/>
      <c r="IF3304" s="79"/>
      <c r="IG3304" s="79"/>
      <c r="IH3304" s="79"/>
      <c r="II3304" s="79"/>
      <c r="IJ3304" s="79"/>
      <c r="IK3304" s="79"/>
      <c r="IL3304" s="79"/>
    </row>
    <row r="3305" s="93" customFormat="1" ht="15.75" customHeight="1" spans="3:246">
      <c r="C3305" s="97"/>
      <c r="D3305" s="98"/>
      <c r="F3305" s="99"/>
      <c r="G3305" s="98"/>
      <c r="IE3305" s="79"/>
      <c r="IF3305" s="79"/>
      <c r="IG3305" s="79"/>
      <c r="IH3305" s="79"/>
      <c r="II3305" s="79"/>
      <c r="IJ3305" s="79"/>
      <c r="IK3305" s="79"/>
      <c r="IL3305" s="79"/>
    </row>
    <row r="3306" s="93" customFormat="1" ht="15.75" customHeight="1" spans="3:246">
      <c r="C3306" s="97"/>
      <c r="D3306" s="98"/>
      <c r="F3306" s="99"/>
      <c r="G3306" s="98"/>
      <c r="IE3306" s="79"/>
      <c r="IF3306" s="79"/>
      <c r="IG3306" s="79"/>
      <c r="IH3306" s="79"/>
      <c r="II3306" s="79"/>
      <c r="IJ3306" s="79"/>
      <c r="IK3306" s="79"/>
      <c r="IL3306" s="79"/>
    </row>
    <row r="3307" s="93" customFormat="1" ht="15.75" customHeight="1" spans="3:246">
      <c r="C3307" s="97"/>
      <c r="D3307" s="98"/>
      <c r="F3307" s="99"/>
      <c r="G3307" s="98"/>
      <c r="IE3307" s="79"/>
      <c r="IF3307" s="79"/>
      <c r="IG3307" s="79"/>
      <c r="IH3307" s="79"/>
      <c r="II3307" s="79"/>
      <c r="IJ3307" s="79"/>
      <c r="IK3307" s="79"/>
      <c r="IL3307" s="79"/>
    </row>
    <row r="3308" s="93" customFormat="1" ht="15.75" customHeight="1" spans="3:246">
      <c r="C3308" s="97"/>
      <c r="D3308" s="98"/>
      <c r="F3308" s="99"/>
      <c r="G3308" s="98"/>
      <c r="IE3308" s="79"/>
      <c r="IF3308" s="79"/>
      <c r="IG3308" s="79"/>
      <c r="IH3308" s="79"/>
      <c r="II3308" s="79"/>
      <c r="IJ3308" s="79"/>
      <c r="IK3308" s="79"/>
      <c r="IL3308" s="79"/>
    </row>
    <row r="3309" s="93" customFormat="1" ht="15.75" customHeight="1" spans="3:246">
      <c r="C3309" s="97"/>
      <c r="D3309" s="98"/>
      <c r="F3309" s="99"/>
      <c r="G3309" s="98"/>
      <c r="IE3309" s="79"/>
      <c r="IF3309" s="79"/>
      <c r="IG3309" s="79"/>
      <c r="IH3309" s="79"/>
      <c r="II3309" s="79"/>
      <c r="IJ3309" s="79"/>
      <c r="IK3309" s="79"/>
      <c r="IL3309" s="79"/>
    </row>
    <row r="3310" s="93" customFormat="1" ht="15.75" customHeight="1" spans="3:246">
      <c r="C3310" s="97"/>
      <c r="D3310" s="98"/>
      <c r="F3310" s="99"/>
      <c r="G3310" s="98"/>
      <c r="IE3310" s="79"/>
      <c r="IF3310" s="79"/>
      <c r="IG3310" s="79"/>
      <c r="IH3310" s="79"/>
      <c r="II3310" s="79"/>
      <c r="IJ3310" s="79"/>
      <c r="IK3310" s="79"/>
      <c r="IL3310" s="79"/>
    </row>
    <row r="3311" s="93" customFormat="1" ht="15.75" customHeight="1" spans="3:246">
      <c r="C3311" s="97"/>
      <c r="D3311" s="98"/>
      <c r="F3311" s="99"/>
      <c r="G3311" s="98"/>
      <c r="IE3311" s="79"/>
      <c r="IF3311" s="79"/>
      <c r="IG3311" s="79"/>
      <c r="IH3311" s="79"/>
      <c r="II3311" s="79"/>
      <c r="IJ3311" s="79"/>
      <c r="IK3311" s="79"/>
      <c r="IL3311" s="79"/>
    </row>
    <row r="3312" s="93" customFormat="1" ht="15.75" customHeight="1" spans="3:246">
      <c r="C3312" s="97"/>
      <c r="D3312" s="98"/>
      <c r="F3312" s="99"/>
      <c r="G3312" s="98"/>
      <c r="IE3312" s="79"/>
      <c r="IF3312" s="79"/>
      <c r="IG3312" s="79"/>
      <c r="IH3312" s="79"/>
      <c r="II3312" s="79"/>
      <c r="IJ3312" s="79"/>
      <c r="IK3312" s="79"/>
      <c r="IL3312" s="79"/>
    </row>
    <row r="3313" s="93" customFormat="1" ht="15.75" customHeight="1" spans="3:246">
      <c r="C3313" s="97"/>
      <c r="D3313" s="98"/>
      <c r="F3313" s="99"/>
      <c r="G3313" s="98"/>
      <c r="IE3313" s="79"/>
      <c r="IF3313" s="79"/>
      <c r="IG3313" s="79"/>
      <c r="IH3313" s="79"/>
      <c r="II3313" s="79"/>
      <c r="IJ3313" s="79"/>
      <c r="IK3313" s="79"/>
      <c r="IL3313" s="79"/>
    </row>
    <row r="3314" s="93" customFormat="1" ht="15.75" customHeight="1" spans="3:246">
      <c r="C3314" s="97"/>
      <c r="D3314" s="98"/>
      <c r="F3314" s="99"/>
      <c r="G3314" s="98"/>
      <c r="IE3314" s="79"/>
      <c r="IF3314" s="79"/>
      <c r="IG3314" s="79"/>
      <c r="IH3314" s="79"/>
      <c r="II3314" s="79"/>
      <c r="IJ3314" s="79"/>
      <c r="IK3314" s="79"/>
      <c r="IL3314" s="79"/>
    </row>
    <row r="3315" s="93" customFormat="1" ht="15.75" customHeight="1" spans="3:246">
      <c r="C3315" s="97"/>
      <c r="D3315" s="98"/>
      <c r="F3315" s="99"/>
      <c r="G3315" s="98"/>
      <c r="IE3315" s="79"/>
      <c r="IF3315" s="79"/>
      <c r="IG3315" s="79"/>
      <c r="IH3315" s="79"/>
      <c r="II3315" s="79"/>
      <c r="IJ3315" s="79"/>
      <c r="IK3315" s="79"/>
      <c r="IL3315" s="79"/>
    </row>
    <row r="3316" s="93" customFormat="1" ht="15.75" customHeight="1" spans="3:246">
      <c r="C3316" s="97"/>
      <c r="D3316" s="98"/>
      <c r="F3316" s="99"/>
      <c r="G3316" s="98"/>
      <c r="IE3316" s="79"/>
      <c r="IF3316" s="79"/>
      <c r="IG3316" s="79"/>
      <c r="IH3316" s="79"/>
      <c r="II3316" s="79"/>
      <c r="IJ3316" s="79"/>
      <c r="IK3316" s="79"/>
      <c r="IL3316" s="79"/>
    </row>
    <row r="3317" s="93" customFormat="1" ht="15.75" customHeight="1" spans="3:246">
      <c r="C3317" s="97"/>
      <c r="D3317" s="98"/>
      <c r="F3317" s="99"/>
      <c r="G3317" s="98"/>
      <c r="IE3317" s="79"/>
      <c r="IF3317" s="79"/>
      <c r="IG3317" s="79"/>
      <c r="IH3317" s="79"/>
      <c r="II3317" s="79"/>
      <c r="IJ3317" s="79"/>
      <c r="IK3317" s="79"/>
      <c r="IL3317" s="79"/>
    </row>
    <row r="3318" s="93" customFormat="1" ht="15.75" customHeight="1" spans="3:246">
      <c r="C3318" s="97"/>
      <c r="D3318" s="98"/>
      <c r="F3318" s="99"/>
      <c r="G3318" s="98"/>
      <c r="IE3318" s="79"/>
      <c r="IF3318" s="79"/>
      <c r="IG3318" s="79"/>
      <c r="IH3318" s="79"/>
      <c r="II3318" s="79"/>
      <c r="IJ3318" s="79"/>
      <c r="IK3318" s="79"/>
      <c r="IL3318" s="79"/>
    </row>
    <row r="3319" s="93" customFormat="1" ht="15.75" customHeight="1" spans="3:246">
      <c r="C3319" s="97"/>
      <c r="D3319" s="98"/>
      <c r="F3319" s="99"/>
      <c r="G3319" s="98"/>
      <c r="IE3319" s="79"/>
      <c r="IF3319" s="79"/>
      <c r="IG3319" s="79"/>
      <c r="IH3319" s="79"/>
      <c r="II3319" s="79"/>
      <c r="IJ3319" s="79"/>
      <c r="IK3319" s="79"/>
      <c r="IL3319" s="79"/>
    </row>
    <row r="3320" s="93" customFormat="1" ht="15.75" customHeight="1" spans="3:246">
      <c r="C3320" s="97"/>
      <c r="D3320" s="98"/>
      <c r="F3320" s="99"/>
      <c r="G3320" s="98"/>
      <c r="IE3320" s="79"/>
      <c r="IF3320" s="79"/>
      <c r="IG3320" s="79"/>
      <c r="IH3320" s="79"/>
      <c r="II3320" s="79"/>
      <c r="IJ3320" s="79"/>
      <c r="IK3320" s="79"/>
      <c r="IL3320" s="79"/>
    </row>
    <row r="3321" s="93" customFormat="1" ht="15.75" customHeight="1" spans="3:246">
      <c r="C3321" s="97"/>
      <c r="D3321" s="98"/>
      <c r="F3321" s="99"/>
      <c r="G3321" s="98"/>
      <c r="IE3321" s="79"/>
      <c r="IF3321" s="79"/>
      <c r="IG3321" s="79"/>
      <c r="IH3321" s="79"/>
      <c r="II3321" s="79"/>
      <c r="IJ3321" s="79"/>
      <c r="IK3321" s="79"/>
      <c r="IL3321" s="79"/>
    </row>
    <row r="3322" s="93" customFormat="1" ht="15.75" customHeight="1" spans="3:246">
      <c r="C3322" s="97"/>
      <c r="D3322" s="98"/>
      <c r="F3322" s="99"/>
      <c r="G3322" s="98"/>
      <c r="IE3322" s="79"/>
      <c r="IF3322" s="79"/>
      <c r="IG3322" s="79"/>
      <c r="IH3322" s="79"/>
      <c r="II3322" s="79"/>
      <c r="IJ3322" s="79"/>
      <c r="IK3322" s="79"/>
      <c r="IL3322" s="79"/>
    </row>
    <row r="3323" s="93" customFormat="1" ht="15.75" customHeight="1" spans="3:246">
      <c r="C3323" s="97"/>
      <c r="D3323" s="98"/>
      <c r="F3323" s="99"/>
      <c r="G3323" s="98"/>
      <c r="IE3323" s="79"/>
      <c r="IF3323" s="79"/>
      <c r="IG3323" s="79"/>
      <c r="IH3323" s="79"/>
      <c r="II3323" s="79"/>
      <c r="IJ3323" s="79"/>
      <c r="IK3323" s="79"/>
      <c r="IL3323" s="79"/>
    </row>
    <row r="3324" s="93" customFormat="1" ht="15.75" customHeight="1" spans="3:246">
      <c r="C3324" s="97"/>
      <c r="D3324" s="98"/>
      <c r="F3324" s="99"/>
      <c r="G3324" s="98"/>
      <c r="IE3324" s="79"/>
      <c r="IF3324" s="79"/>
      <c r="IG3324" s="79"/>
      <c r="IH3324" s="79"/>
      <c r="II3324" s="79"/>
      <c r="IJ3324" s="79"/>
      <c r="IK3324" s="79"/>
      <c r="IL3324" s="79"/>
    </row>
    <row r="3325" s="93" customFormat="1" ht="15.75" customHeight="1" spans="3:246">
      <c r="C3325" s="97"/>
      <c r="D3325" s="98"/>
      <c r="F3325" s="99"/>
      <c r="G3325" s="98"/>
      <c r="IE3325" s="79"/>
      <c r="IF3325" s="79"/>
      <c r="IG3325" s="79"/>
      <c r="IH3325" s="79"/>
      <c r="II3325" s="79"/>
      <c r="IJ3325" s="79"/>
      <c r="IK3325" s="79"/>
      <c r="IL3325" s="79"/>
    </row>
    <row r="3326" s="93" customFormat="1" ht="15.75" customHeight="1" spans="3:246">
      <c r="C3326" s="97"/>
      <c r="D3326" s="98"/>
      <c r="F3326" s="99"/>
      <c r="G3326" s="98"/>
      <c r="IE3326" s="79"/>
      <c r="IF3326" s="79"/>
      <c r="IG3326" s="79"/>
      <c r="IH3326" s="79"/>
      <c r="II3326" s="79"/>
      <c r="IJ3326" s="79"/>
      <c r="IK3326" s="79"/>
      <c r="IL3326" s="79"/>
    </row>
    <row r="3327" s="93" customFormat="1" ht="15.75" customHeight="1" spans="3:246">
      <c r="C3327" s="97"/>
      <c r="D3327" s="98"/>
      <c r="F3327" s="99"/>
      <c r="G3327" s="98"/>
      <c r="IE3327" s="79"/>
      <c r="IF3327" s="79"/>
      <c r="IG3327" s="79"/>
      <c r="IH3327" s="79"/>
      <c r="II3327" s="79"/>
      <c r="IJ3327" s="79"/>
      <c r="IK3327" s="79"/>
      <c r="IL3327" s="79"/>
    </row>
    <row r="3328" s="93" customFormat="1" ht="15.75" customHeight="1" spans="3:246">
      <c r="C3328" s="97"/>
      <c r="D3328" s="98"/>
      <c r="F3328" s="99"/>
      <c r="G3328" s="98"/>
      <c r="IE3328" s="79"/>
      <c r="IF3328" s="79"/>
      <c r="IG3328" s="79"/>
      <c r="IH3328" s="79"/>
      <c r="II3328" s="79"/>
      <c r="IJ3328" s="79"/>
      <c r="IK3328" s="79"/>
      <c r="IL3328" s="79"/>
    </row>
    <row r="3329" s="93" customFormat="1" ht="15.75" customHeight="1" spans="3:246">
      <c r="C3329" s="97"/>
      <c r="D3329" s="98"/>
      <c r="F3329" s="99"/>
      <c r="G3329" s="98"/>
      <c r="IE3329" s="79"/>
      <c r="IF3329" s="79"/>
      <c r="IG3329" s="79"/>
      <c r="IH3329" s="79"/>
      <c r="II3329" s="79"/>
      <c r="IJ3329" s="79"/>
      <c r="IK3329" s="79"/>
      <c r="IL3329" s="79"/>
    </row>
    <row r="3330" s="93" customFormat="1" ht="15.75" customHeight="1" spans="3:246">
      <c r="C3330" s="97"/>
      <c r="D3330" s="98"/>
      <c r="F3330" s="99"/>
      <c r="G3330" s="98"/>
      <c r="IE3330" s="79"/>
      <c r="IF3330" s="79"/>
      <c r="IG3330" s="79"/>
      <c r="IH3330" s="79"/>
      <c r="II3330" s="79"/>
      <c r="IJ3330" s="79"/>
      <c r="IK3330" s="79"/>
      <c r="IL3330" s="79"/>
    </row>
    <row r="3331" s="93" customFormat="1" ht="15.75" customHeight="1" spans="3:246">
      <c r="C3331" s="97"/>
      <c r="D3331" s="98"/>
      <c r="F3331" s="99"/>
      <c r="G3331" s="98"/>
      <c r="IE3331" s="79"/>
      <c r="IF3331" s="79"/>
      <c r="IG3331" s="79"/>
      <c r="IH3331" s="79"/>
      <c r="II3331" s="79"/>
      <c r="IJ3331" s="79"/>
      <c r="IK3331" s="79"/>
      <c r="IL3331" s="79"/>
    </row>
    <row r="3332" s="93" customFormat="1" ht="15.75" customHeight="1" spans="3:246">
      <c r="C3332" s="97"/>
      <c r="D3332" s="98"/>
      <c r="F3332" s="99"/>
      <c r="G3332" s="98"/>
      <c r="IE3332" s="79"/>
      <c r="IF3332" s="79"/>
      <c r="IG3332" s="79"/>
      <c r="IH3332" s="79"/>
      <c r="II3332" s="79"/>
      <c r="IJ3332" s="79"/>
      <c r="IK3332" s="79"/>
      <c r="IL3332" s="79"/>
    </row>
    <row r="3333" s="93" customFormat="1" ht="15.75" customHeight="1" spans="3:246">
      <c r="C3333" s="97"/>
      <c r="D3333" s="98"/>
      <c r="F3333" s="99"/>
      <c r="G3333" s="98"/>
      <c r="IE3333" s="79"/>
      <c r="IF3333" s="79"/>
      <c r="IG3333" s="79"/>
      <c r="IH3333" s="79"/>
      <c r="II3333" s="79"/>
      <c r="IJ3333" s="79"/>
      <c r="IK3333" s="79"/>
      <c r="IL3333" s="79"/>
    </row>
    <row r="3334" s="93" customFormat="1" ht="15.75" customHeight="1" spans="3:246">
      <c r="C3334" s="97"/>
      <c r="D3334" s="98"/>
      <c r="F3334" s="99"/>
      <c r="G3334" s="98"/>
      <c r="IE3334" s="79"/>
      <c r="IF3334" s="79"/>
      <c r="IG3334" s="79"/>
      <c r="IH3334" s="79"/>
      <c r="II3334" s="79"/>
      <c r="IJ3334" s="79"/>
      <c r="IK3334" s="79"/>
      <c r="IL3334" s="79"/>
    </row>
    <row r="3335" s="93" customFormat="1" ht="15.75" customHeight="1" spans="3:246">
      <c r="C3335" s="97"/>
      <c r="D3335" s="98"/>
      <c r="F3335" s="99"/>
      <c r="G3335" s="98"/>
      <c r="IE3335" s="79"/>
      <c r="IF3335" s="79"/>
      <c r="IG3335" s="79"/>
      <c r="IH3335" s="79"/>
      <c r="II3335" s="79"/>
      <c r="IJ3335" s="79"/>
      <c r="IK3335" s="79"/>
      <c r="IL3335" s="79"/>
    </row>
    <row r="3336" s="93" customFormat="1" ht="15.75" customHeight="1" spans="3:246">
      <c r="C3336" s="97"/>
      <c r="D3336" s="98"/>
      <c r="F3336" s="99"/>
      <c r="G3336" s="98"/>
      <c r="IE3336" s="79"/>
      <c r="IF3336" s="79"/>
      <c r="IG3336" s="79"/>
      <c r="IH3336" s="79"/>
      <c r="II3336" s="79"/>
      <c r="IJ3336" s="79"/>
      <c r="IK3336" s="79"/>
      <c r="IL3336" s="79"/>
    </row>
    <row r="3337" s="93" customFormat="1" ht="15.75" customHeight="1" spans="3:246">
      <c r="C3337" s="97"/>
      <c r="D3337" s="98"/>
      <c r="F3337" s="99"/>
      <c r="G3337" s="98"/>
      <c r="IE3337" s="79"/>
      <c r="IF3337" s="79"/>
      <c r="IG3337" s="79"/>
      <c r="IH3337" s="79"/>
      <c r="II3337" s="79"/>
      <c r="IJ3337" s="79"/>
      <c r="IK3337" s="79"/>
      <c r="IL3337" s="79"/>
    </row>
    <row r="3338" s="93" customFormat="1" ht="15.75" customHeight="1" spans="3:246">
      <c r="C3338" s="97"/>
      <c r="D3338" s="98"/>
      <c r="F3338" s="99"/>
      <c r="G3338" s="98"/>
      <c r="IE3338" s="79"/>
      <c r="IF3338" s="79"/>
      <c r="IG3338" s="79"/>
      <c r="IH3338" s="79"/>
      <c r="II3338" s="79"/>
      <c r="IJ3338" s="79"/>
      <c r="IK3338" s="79"/>
      <c r="IL3338" s="79"/>
    </row>
    <row r="3339" s="93" customFormat="1" ht="15.75" customHeight="1" spans="3:246">
      <c r="C3339" s="97"/>
      <c r="D3339" s="98"/>
      <c r="F3339" s="99"/>
      <c r="G3339" s="98"/>
      <c r="IE3339" s="79"/>
      <c r="IF3339" s="79"/>
      <c r="IG3339" s="79"/>
      <c r="IH3339" s="79"/>
      <c r="II3339" s="79"/>
      <c r="IJ3339" s="79"/>
      <c r="IK3339" s="79"/>
      <c r="IL3339" s="79"/>
    </row>
    <row r="3340" s="93" customFormat="1" ht="15.75" customHeight="1" spans="3:246">
      <c r="C3340" s="97"/>
      <c r="D3340" s="98"/>
      <c r="F3340" s="99"/>
      <c r="G3340" s="98"/>
      <c r="IE3340" s="79"/>
      <c r="IF3340" s="79"/>
      <c r="IG3340" s="79"/>
      <c r="IH3340" s="79"/>
      <c r="II3340" s="79"/>
      <c r="IJ3340" s="79"/>
      <c r="IK3340" s="79"/>
      <c r="IL3340" s="79"/>
    </row>
    <row r="3341" s="93" customFormat="1" ht="15.75" customHeight="1" spans="3:246">
      <c r="C3341" s="97"/>
      <c r="D3341" s="98"/>
      <c r="F3341" s="99"/>
      <c r="G3341" s="98"/>
      <c r="IE3341" s="79"/>
      <c r="IF3341" s="79"/>
      <c r="IG3341" s="79"/>
      <c r="IH3341" s="79"/>
      <c r="II3341" s="79"/>
      <c r="IJ3341" s="79"/>
      <c r="IK3341" s="79"/>
      <c r="IL3341" s="79"/>
    </row>
    <row r="3342" s="93" customFormat="1" ht="15.75" customHeight="1" spans="3:246">
      <c r="C3342" s="97"/>
      <c r="D3342" s="98"/>
      <c r="F3342" s="99"/>
      <c r="G3342" s="98"/>
      <c r="IE3342" s="79"/>
      <c r="IF3342" s="79"/>
      <c r="IG3342" s="79"/>
      <c r="IH3342" s="79"/>
      <c r="II3342" s="79"/>
      <c r="IJ3342" s="79"/>
      <c r="IK3342" s="79"/>
      <c r="IL3342" s="79"/>
    </row>
    <row r="3343" s="93" customFormat="1" ht="15.75" customHeight="1" spans="3:246">
      <c r="C3343" s="97"/>
      <c r="D3343" s="98"/>
      <c r="F3343" s="99"/>
      <c r="G3343" s="98"/>
      <c r="IE3343" s="79"/>
      <c r="IF3343" s="79"/>
      <c r="IG3343" s="79"/>
      <c r="IH3343" s="79"/>
      <c r="II3343" s="79"/>
      <c r="IJ3343" s="79"/>
      <c r="IK3343" s="79"/>
      <c r="IL3343" s="79"/>
    </row>
    <row r="3344" s="93" customFormat="1" ht="15.75" customHeight="1" spans="3:246">
      <c r="C3344" s="97"/>
      <c r="D3344" s="98"/>
      <c r="F3344" s="99"/>
      <c r="G3344" s="98"/>
      <c r="IE3344" s="79"/>
      <c r="IF3344" s="79"/>
      <c r="IG3344" s="79"/>
      <c r="IH3344" s="79"/>
      <c r="II3344" s="79"/>
      <c r="IJ3344" s="79"/>
      <c r="IK3344" s="79"/>
      <c r="IL3344" s="79"/>
    </row>
    <row r="3345" s="93" customFormat="1" ht="15.75" customHeight="1" spans="3:246">
      <c r="C3345" s="97"/>
      <c r="D3345" s="98"/>
      <c r="F3345" s="99"/>
      <c r="G3345" s="98"/>
      <c r="IE3345" s="79"/>
      <c r="IF3345" s="79"/>
      <c r="IG3345" s="79"/>
      <c r="IH3345" s="79"/>
      <c r="II3345" s="79"/>
      <c r="IJ3345" s="79"/>
      <c r="IK3345" s="79"/>
      <c r="IL3345" s="79"/>
    </row>
    <row r="3346" s="93" customFormat="1" ht="15.75" customHeight="1" spans="3:246">
      <c r="C3346" s="97"/>
      <c r="D3346" s="98"/>
      <c r="F3346" s="99"/>
      <c r="G3346" s="98"/>
      <c r="IE3346" s="79"/>
      <c r="IF3346" s="79"/>
      <c r="IG3346" s="79"/>
      <c r="IH3346" s="79"/>
      <c r="II3346" s="79"/>
      <c r="IJ3346" s="79"/>
      <c r="IK3346" s="79"/>
      <c r="IL3346" s="79"/>
    </row>
    <row r="3347" s="93" customFormat="1" ht="15.75" customHeight="1" spans="3:246">
      <c r="C3347" s="97"/>
      <c r="D3347" s="98"/>
      <c r="F3347" s="99"/>
      <c r="G3347" s="98"/>
      <c r="IE3347" s="79"/>
      <c r="IF3347" s="79"/>
      <c r="IG3347" s="79"/>
      <c r="IH3347" s="79"/>
      <c r="II3347" s="79"/>
      <c r="IJ3347" s="79"/>
      <c r="IK3347" s="79"/>
      <c r="IL3347" s="79"/>
    </row>
    <row r="3348" s="93" customFormat="1" ht="15.75" customHeight="1" spans="3:246">
      <c r="C3348" s="97"/>
      <c r="D3348" s="98"/>
      <c r="F3348" s="99"/>
      <c r="G3348" s="98"/>
      <c r="IE3348" s="79"/>
      <c r="IF3348" s="79"/>
      <c r="IG3348" s="79"/>
      <c r="IH3348" s="79"/>
      <c r="II3348" s="79"/>
      <c r="IJ3348" s="79"/>
      <c r="IK3348" s="79"/>
      <c r="IL3348" s="79"/>
    </row>
    <row r="3349" s="93" customFormat="1" ht="15.75" customHeight="1" spans="3:246">
      <c r="C3349" s="97"/>
      <c r="D3349" s="98"/>
      <c r="F3349" s="99"/>
      <c r="G3349" s="98"/>
      <c r="IE3349" s="79"/>
      <c r="IF3349" s="79"/>
      <c r="IG3349" s="79"/>
      <c r="IH3349" s="79"/>
      <c r="II3349" s="79"/>
      <c r="IJ3349" s="79"/>
      <c r="IK3349" s="79"/>
      <c r="IL3349" s="79"/>
    </row>
    <row r="3350" s="93" customFormat="1" ht="15.75" customHeight="1" spans="3:246">
      <c r="C3350" s="97"/>
      <c r="D3350" s="98"/>
      <c r="F3350" s="99"/>
      <c r="G3350" s="98"/>
      <c r="IE3350" s="79"/>
      <c r="IF3350" s="79"/>
      <c r="IG3350" s="79"/>
      <c r="IH3350" s="79"/>
      <c r="II3350" s="79"/>
      <c r="IJ3350" s="79"/>
      <c r="IK3350" s="79"/>
      <c r="IL3350" s="79"/>
    </row>
    <row r="3351" s="93" customFormat="1" ht="15.75" customHeight="1" spans="3:246">
      <c r="C3351" s="97"/>
      <c r="D3351" s="98"/>
      <c r="F3351" s="99"/>
      <c r="G3351" s="98"/>
      <c r="IE3351" s="79"/>
      <c r="IF3351" s="79"/>
      <c r="IG3351" s="79"/>
      <c r="IH3351" s="79"/>
      <c r="II3351" s="79"/>
      <c r="IJ3351" s="79"/>
      <c r="IK3351" s="79"/>
      <c r="IL3351" s="79"/>
    </row>
    <row r="3352" s="93" customFormat="1" ht="15.75" customHeight="1" spans="3:246">
      <c r="C3352" s="97"/>
      <c r="D3352" s="98"/>
      <c r="F3352" s="99"/>
      <c r="G3352" s="98"/>
      <c r="IE3352" s="79"/>
      <c r="IF3352" s="79"/>
      <c r="IG3352" s="79"/>
      <c r="IH3352" s="79"/>
      <c r="II3352" s="79"/>
      <c r="IJ3352" s="79"/>
      <c r="IK3352" s="79"/>
      <c r="IL3352" s="79"/>
    </row>
    <row r="3353" s="93" customFormat="1" ht="15.75" customHeight="1" spans="3:246">
      <c r="C3353" s="97"/>
      <c r="D3353" s="98"/>
      <c r="F3353" s="99"/>
      <c r="G3353" s="98"/>
      <c r="IE3353" s="79"/>
      <c r="IF3353" s="79"/>
      <c r="IG3353" s="79"/>
      <c r="IH3353" s="79"/>
      <c r="II3353" s="79"/>
      <c r="IJ3353" s="79"/>
      <c r="IK3353" s="79"/>
      <c r="IL3353" s="79"/>
    </row>
    <row r="3354" s="93" customFormat="1" ht="15.75" customHeight="1" spans="3:246">
      <c r="C3354" s="97"/>
      <c r="D3354" s="98"/>
      <c r="F3354" s="99"/>
      <c r="G3354" s="98"/>
      <c r="IE3354" s="79"/>
      <c r="IF3354" s="79"/>
      <c r="IG3354" s="79"/>
      <c r="IH3354" s="79"/>
      <c r="II3354" s="79"/>
      <c r="IJ3354" s="79"/>
      <c r="IK3354" s="79"/>
      <c r="IL3354" s="79"/>
    </row>
    <row r="3355" s="93" customFormat="1" ht="15.75" customHeight="1" spans="3:246">
      <c r="C3355" s="97"/>
      <c r="D3355" s="98"/>
      <c r="F3355" s="99"/>
      <c r="G3355" s="98"/>
      <c r="IE3355" s="79"/>
      <c r="IF3355" s="79"/>
      <c r="IG3355" s="79"/>
      <c r="IH3355" s="79"/>
      <c r="II3355" s="79"/>
      <c r="IJ3355" s="79"/>
      <c r="IK3355" s="79"/>
      <c r="IL3355" s="79"/>
    </row>
    <row r="3356" s="93" customFormat="1" ht="15.75" customHeight="1" spans="3:246">
      <c r="C3356" s="97"/>
      <c r="D3356" s="98"/>
      <c r="F3356" s="99"/>
      <c r="G3356" s="98"/>
      <c r="IE3356" s="79"/>
      <c r="IF3356" s="79"/>
      <c r="IG3356" s="79"/>
      <c r="IH3356" s="79"/>
      <c r="II3356" s="79"/>
      <c r="IJ3356" s="79"/>
      <c r="IK3356" s="79"/>
      <c r="IL3356" s="79"/>
    </row>
    <row r="3357" s="93" customFormat="1" ht="15.75" customHeight="1" spans="3:246">
      <c r="C3357" s="97"/>
      <c r="D3357" s="98"/>
      <c r="F3357" s="99"/>
      <c r="G3357" s="98"/>
      <c r="IE3357" s="79"/>
      <c r="IF3357" s="79"/>
      <c r="IG3357" s="79"/>
      <c r="IH3357" s="79"/>
      <c r="II3357" s="79"/>
      <c r="IJ3357" s="79"/>
      <c r="IK3357" s="79"/>
      <c r="IL3357" s="79"/>
    </row>
    <row r="3358" s="93" customFormat="1" ht="15.75" customHeight="1" spans="3:246">
      <c r="C3358" s="97"/>
      <c r="D3358" s="98"/>
      <c r="F3358" s="99"/>
      <c r="G3358" s="98"/>
      <c r="IE3358" s="79"/>
      <c r="IF3358" s="79"/>
      <c r="IG3358" s="79"/>
      <c r="IH3358" s="79"/>
      <c r="II3358" s="79"/>
      <c r="IJ3358" s="79"/>
      <c r="IK3358" s="79"/>
      <c r="IL3358" s="79"/>
    </row>
    <row r="3359" s="93" customFormat="1" ht="15.75" customHeight="1" spans="3:246">
      <c r="C3359" s="97"/>
      <c r="D3359" s="98"/>
      <c r="F3359" s="99"/>
      <c r="G3359" s="98"/>
      <c r="IE3359" s="79"/>
      <c r="IF3359" s="79"/>
      <c r="IG3359" s="79"/>
      <c r="IH3359" s="79"/>
      <c r="II3359" s="79"/>
      <c r="IJ3359" s="79"/>
      <c r="IK3359" s="79"/>
      <c r="IL3359" s="79"/>
    </row>
    <row r="3360" s="93" customFormat="1" ht="15.75" customHeight="1" spans="3:246">
      <c r="C3360" s="97"/>
      <c r="D3360" s="98"/>
      <c r="F3360" s="99"/>
      <c r="G3360" s="98"/>
      <c r="IE3360" s="79"/>
      <c r="IF3360" s="79"/>
      <c r="IG3360" s="79"/>
      <c r="IH3360" s="79"/>
      <c r="II3360" s="79"/>
      <c r="IJ3360" s="79"/>
      <c r="IK3360" s="79"/>
      <c r="IL3360" s="79"/>
    </row>
    <row r="3361" s="93" customFormat="1" ht="15.75" customHeight="1" spans="3:246">
      <c r="C3361" s="97"/>
      <c r="D3361" s="98"/>
      <c r="F3361" s="99"/>
      <c r="G3361" s="98"/>
      <c r="IE3361" s="79"/>
      <c r="IF3361" s="79"/>
      <c r="IG3361" s="79"/>
      <c r="IH3361" s="79"/>
      <c r="II3361" s="79"/>
      <c r="IJ3361" s="79"/>
      <c r="IK3361" s="79"/>
      <c r="IL3361" s="79"/>
    </row>
    <row r="3362" s="93" customFormat="1" ht="15.75" customHeight="1" spans="3:246">
      <c r="C3362" s="97"/>
      <c r="D3362" s="98"/>
      <c r="F3362" s="99"/>
      <c r="G3362" s="98"/>
      <c r="IE3362" s="79"/>
      <c r="IF3362" s="79"/>
      <c r="IG3362" s="79"/>
      <c r="IH3362" s="79"/>
      <c r="II3362" s="79"/>
      <c r="IJ3362" s="79"/>
      <c r="IK3362" s="79"/>
      <c r="IL3362" s="79"/>
    </row>
    <row r="3363" s="93" customFormat="1" ht="15.75" customHeight="1" spans="3:246">
      <c r="C3363" s="97"/>
      <c r="D3363" s="98"/>
      <c r="F3363" s="99"/>
      <c r="G3363" s="98"/>
      <c r="IE3363" s="79"/>
      <c r="IF3363" s="79"/>
      <c r="IG3363" s="79"/>
      <c r="IH3363" s="79"/>
      <c r="II3363" s="79"/>
      <c r="IJ3363" s="79"/>
      <c r="IK3363" s="79"/>
      <c r="IL3363" s="79"/>
    </row>
    <row r="3364" s="93" customFormat="1" ht="15.75" customHeight="1" spans="3:246">
      <c r="C3364" s="97"/>
      <c r="D3364" s="98"/>
      <c r="F3364" s="99"/>
      <c r="G3364" s="98"/>
      <c r="IE3364" s="79"/>
      <c r="IF3364" s="79"/>
      <c r="IG3364" s="79"/>
      <c r="IH3364" s="79"/>
      <c r="II3364" s="79"/>
      <c r="IJ3364" s="79"/>
      <c r="IK3364" s="79"/>
      <c r="IL3364" s="79"/>
    </row>
    <row r="3365" s="93" customFormat="1" ht="15.75" customHeight="1" spans="3:246">
      <c r="C3365" s="97"/>
      <c r="D3365" s="98"/>
      <c r="F3365" s="99"/>
      <c r="G3365" s="98"/>
      <c r="IE3365" s="79"/>
      <c r="IF3365" s="79"/>
      <c r="IG3365" s="79"/>
      <c r="IH3365" s="79"/>
      <c r="II3365" s="79"/>
      <c r="IJ3365" s="79"/>
      <c r="IK3365" s="79"/>
      <c r="IL3365" s="79"/>
    </row>
    <row r="3366" s="93" customFormat="1" ht="15.75" customHeight="1" spans="3:246">
      <c r="C3366" s="97"/>
      <c r="D3366" s="98"/>
      <c r="F3366" s="99"/>
      <c r="G3366" s="98"/>
      <c r="IE3366" s="79"/>
      <c r="IF3366" s="79"/>
      <c r="IG3366" s="79"/>
      <c r="IH3366" s="79"/>
      <c r="II3366" s="79"/>
      <c r="IJ3366" s="79"/>
      <c r="IK3366" s="79"/>
      <c r="IL3366" s="79"/>
    </row>
    <row r="3367" s="93" customFormat="1" ht="15.75" customHeight="1" spans="3:246">
      <c r="C3367" s="97"/>
      <c r="D3367" s="98"/>
      <c r="F3367" s="99"/>
      <c r="G3367" s="98"/>
      <c r="IE3367" s="79"/>
      <c r="IF3367" s="79"/>
      <c r="IG3367" s="79"/>
      <c r="IH3367" s="79"/>
      <c r="II3367" s="79"/>
      <c r="IJ3367" s="79"/>
      <c r="IK3367" s="79"/>
      <c r="IL3367" s="79"/>
    </row>
    <row r="3368" s="93" customFormat="1" ht="15.75" customHeight="1" spans="3:246">
      <c r="C3368" s="97"/>
      <c r="D3368" s="98"/>
      <c r="F3368" s="99"/>
      <c r="G3368" s="98"/>
      <c r="IE3368" s="79"/>
      <c r="IF3368" s="79"/>
      <c r="IG3368" s="79"/>
      <c r="IH3368" s="79"/>
      <c r="II3368" s="79"/>
      <c r="IJ3368" s="79"/>
      <c r="IK3368" s="79"/>
      <c r="IL3368" s="79"/>
    </row>
    <row r="3369" s="93" customFormat="1" ht="15.75" customHeight="1" spans="3:246">
      <c r="C3369" s="97"/>
      <c r="D3369" s="98"/>
      <c r="F3369" s="99"/>
      <c r="G3369" s="98"/>
      <c r="IE3369" s="79"/>
      <c r="IF3369" s="79"/>
      <c r="IG3369" s="79"/>
      <c r="IH3369" s="79"/>
      <c r="II3369" s="79"/>
      <c r="IJ3369" s="79"/>
      <c r="IK3369" s="79"/>
      <c r="IL3369" s="79"/>
    </row>
    <row r="3370" s="93" customFormat="1" ht="15.75" customHeight="1" spans="3:246">
      <c r="C3370" s="97"/>
      <c r="D3370" s="98"/>
      <c r="F3370" s="99"/>
      <c r="G3370" s="98"/>
      <c r="IE3370" s="79"/>
      <c r="IF3370" s="79"/>
      <c r="IG3370" s="79"/>
      <c r="IH3370" s="79"/>
      <c r="II3370" s="79"/>
      <c r="IJ3370" s="79"/>
      <c r="IK3370" s="79"/>
      <c r="IL3370" s="79"/>
    </row>
    <row r="3371" s="93" customFormat="1" ht="15.75" customHeight="1" spans="3:246">
      <c r="C3371" s="97"/>
      <c r="D3371" s="98"/>
      <c r="F3371" s="99"/>
      <c r="G3371" s="98"/>
      <c r="IE3371" s="79"/>
      <c r="IF3371" s="79"/>
      <c r="IG3371" s="79"/>
      <c r="IH3371" s="79"/>
      <c r="II3371" s="79"/>
      <c r="IJ3371" s="79"/>
      <c r="IK3371" s="79"/>
      <c r="IL3371" s="79"/>
    </row>
    <row r="3372" s="93" customFormat="1" ht="15.75" customHeight="1" spans="3:246">
      <c r="C3372" s="97"/>
      <c r="D3372" s="98"/>
      <c r="F3372" s="99"/>
      <c r="G3372" s="98"/>
      <c r="IE3372" s="79"/>
      <c r="IF3372" s="79"/>
      <c r="IG3372" s="79"/>
      <c r="IH3372" s="79"/>
      <c r="II3372" s="79"/>
      <c r="IJ3372" s="79"/>
      <c r="IK3372" s="79"/>
      <c r="IL3372" s="79"/>
    </row>
    <row r="3373" s="93" customFormat="1" ht="15.75" customHeight="1" spans="3:246">
      <c r="C3373" s="97"/>
      <c r="D3373" s="98"/>
      <c r="F3373" s="99"/>
      <c r="G3373" s="98"/>
      <c r="IE3373" s="79"/>
      <c r="IF3373" s="79"/>
      <c r="IG3373" s="79"/>
      <c r="IH3373" s="79"/>
      <c r="II3373" s="79"/>
      <c r="IJ3373" s="79"/>
      <c r="IK3373" s="79"/>
      <c r="IL3373" s="79"/>
    </row>
    <row r="3374" s="93" customFormat="1" ht="15.75" customHeight="1" spans="3:246">
      <c r="C3374" s="97"/>
      <c r="D3374" s="98"/>
      <c r="F3374" s="99"/>
      <c r="G3374" s="98"/>
      <c r="IE3374" s="79"/>
      <c r="IF3374" s="79"/>
      <c r="IG3374" s="79"/>
      <c r="IH3374" s="79"/>
      <c r="II3374" s="79"/>
      <c r="IJ3374" s="79"/>
      <c r="IK3374" s="79"/>
      <c r="IL3374" s="79"/>
    </row>
    <row r="3375" s="93" customFormat="1" ht="15.75" customHeight="1" spans="3:246">
      <c r="C3375" s="97"/>
      <c r="D3375" s="98"/>
      <c r="F3375" s="99"/>
      <c r="G3375" s="98"/>
      <c r="IE3375" s="79"/>
      <c r="IF3375" s="79"/>
      <c r="IG3375" s="79"/>
      <c r="IH3375" s="79"/>
      <c r="II3375" s="79"/>
      <c r="IJ3375" s="79"/>
      <c r="IK3375" s="79"/>
      <c r="IL3375" s="79"/>
    </row>
    <row r="3376" s="93" customFormat="1" ht="15.75" customHeight="1" spans="3:246">
      <c r="C3376" s="97"/>
      <c r="D3376" s="98"/>
      <c r="F3376" s="99"/>
      <c r="G3376" s="98"/>
      <c r="IE3376" s="79"/>
      <c r="IF3376" s="79"/>
      <c r="IG3376" s="79"/>
      <c r="IH3376" s="79"/>
      <c r="II3376" s="79"/>
      <c r="IJ3376" s="79"/>
      <c r="IK3376" s="79"/>
      <c r="IL3376" s="79"/>
    </row>
    <row r="3377" s="93" customFormat="1" ht="15.75" customHeight="1" spans="3:246">
      <c r="C3377" s="97"/>
      <c r="D3377" s="98"/>
      <c r="F3377" s="99"/>
      <c r="G3377" s="98"/>
      <c r="IE3377" s="79"/>
      <c r="IF3377" s="79"/>
      <c r="IG3377" s="79"/>
      <c r="IH3377" s="79"/>
      <c r="II3377" s="79"/>
      <c r="IJ3377" s="79"/>
      <c r="IK3377" s="79"/>
      <c r="IL3377" s="79"/>
    </row>
    <row r="3378" s="93" customFormat="1" ht="15.75" customHeight="1" spans="3:246">
      <c r="C3378" s="97"/>
      <c r="D3378" s="98"/>
      <c r="F3378" s="99"/>
      <c r="G3378" s="98"/>
      <c r="IE3378" s="79"/>
      <c r="IF3378" s="79"/>
      <c r="IG3378" s="79"/>
      <c r="IH3378" s="79"/>
      <c r="II3378" s="79"/>
      <c r="IJ3378" s="79"/>
      <c r="IK3378" s="79"/>
      <c r="IL3378" s="79"/>
    </row>
    <row r="3379" s="93" customFormat="1" ht="15.75" customHeight="1" spans="3:246">
      <c r="C3379" s="97"/>
      <c r="D3379" s="98"/>
      <c r="F3379" s="99"/>
      <c r="G3379" s="98"/>
      <c r="IE3379" s="79"/>
      <c r="IF3379" s="79"/>
      <c r="IG3379" s="79"/>
      <c r="IH3379" s="79"/>
      <c r="II3379" s="79"/>
      <c r="IJ3379" s="79"/>
      <c r="IK3379" s="79"/>
      <c r="IL3379" s="79"/>
    </row>
    <row r="3380" s="93" customFormat="1" ht="15.75" customHeight="1" spans="3:246">
      <c r="C3380" s="97"/>
      <c r="D3380" s="98"/>
      <c r="F3380" s="99"/>
      <c r="G3380" s="98"/>
      <c r="IE3380" s="79"/>
      <c r="IF3380" s="79"/>
      <c r="IG3380" s="79"/>
      <c r="IH3380" s="79"/>
      <c r="II3380" s="79"/>
      <c r="IJ3380" s="79"/>
      <c r="IK3380" s="79"/>
      <c r="IL3380" s="79"/>
    </row>
    <row r="3381" s="93" customFormat="1" ht="15.75" customHeight="1" spans="3:246">
      <c r="C3381" s="97"/>
      <c r="D3381" s="98"/>
      <c r="F3381" s="99"/>
      <c r="G3381" s="98"/>
      <c r="IE3381" s="79"/>
      <c r="IF3381" s="79"/>
      <c r="IG3381" s="79"/>
      <c r="IH3381" s="79"/>
      <c r="II3381" s="79"/>
      <c r="IJ3381" s="79"/>
      <c r="IK3381" s="79"/>
      <c r="IL3381" s="79"/>
    </row>
    <row r="3382" s="93" customFormat="1" ht="15.75" customHeight="1" spans="3:246">
      <c r="C3382" s="97"/>
      <c r="D3382" s="98"/>
      <c r="F3382" s="99"/>
      <c r="G3382" s="98"/>
      <c r="IE3382" s="79"/>
      <c r="IF3382" s="79"/>
      <c r="IG3382" s="79"/>
      <c r="IH3382" s="79"/>
      <c r="II3382" s="79"/>
      <c r="IJ3382" s="79"/>
      <c r="IK3382" s="79"/>
      <c r="IL3382" s="79"/>
    </row>
    <row r="3383" s="93" customFormat="1" ht="15.75" customHeight="1" spans="3:246">
      <c r="C3383" s="97"/>
      <c r="D3383" s="98"/>
      <c r="F3383" s="99"/>
      <c r="G3383" s="98"/>
      <c r="IE3383" s="79"/>
      <c r="IF3383" s="79"/>
      <c r="IG3383" s="79"/>
      <c r="IH3383" s="79"/>
      <c r="II3383" s="79"/>
      <c r="IJ3383" s="79"/>
      <c r="IK3383" s="79"/>
      <c r="IL3383" s="79"/>
    </row>
    <row r="3384" s="93" customFormat="1" ht="15.75" customHeight="1" spans="3:246">
      <c r="C3384" s="97"/>
      <c r="D3384" s="98"/>
      <c r="F3384" s="99"/>
      <c r="G3384" s="98"/>
      <c r="IE3384" s="79"/>
      <c r="IF3384" s="79"/>
      <c r="IG3384" s="79"/>
      <c r="IH3384" s="79"/>
      <c r="II3384" s="79"/>
      <c r="IJ3384" s="79"/>
      <c r="IK3384" s="79"/>
      <c r="IL3384" s="79"/>
    </row>
    <row r="3385" s="93" customFormat="1" ht="15.75" customHeight="1" spans="3:246">
      <c r="C3385" s="97"/>
      <c r="D3385" s="98"/>
      <c r="F3385" s="99"/>
      <c r="G3385" s="98"/>
      <c r="IE3385" s="79"/>
      <c r="IF3385" s="79"/>
      <c r="IG3385" s="79"/>
      <c r="IH3385" s="79"/>
      <c r="II3385" s="79"/>
      <c r="IJ3385" s="79"/>
      <c r="IK3385" s="79"/>
      <c r="IL3385" s="79"/>
    </row>
    <row r="3386" s="93" customFormat="1" ht="15.75" customHeight="1" spans="3:246">
      <c r="C3386" s="97"/>
      <c r="D3386" s="98"/>
      <c r="F3386" s="99"/>
      <c r="G3386" s="98"/>
      <c r="IE3386" s="79"/>
      <c r="IF3386" s="79"/>
      <c r="IG3386" s="79"/>
      <c r="IH3386" s="79"/>
      <c r="II3386" s="79"/>
      <c r="IJ3386" s="79"/>
      <c r="IK3386" s="79"/>
      <c r="IL3386" s="79"/>
    </row>
    <row r="3387" s="93" customFormat="1" ht="15.75" customHeight="1" spans="3:246">
      <c r="C3387" s="97"/>
      <c r="D3387" s="98"/>
      <c r="F3387" s="99"/>
      <c r="G3387" s="98"/>
      <c r="IE3387" s="79"/>
      <c r="IF3387" s="79"/>
      <c r="IG3387" s="79"/>
      <c r="IH3387" s="79"/>
      <c r="II3387" s="79"/>
      <c r="IJ3387" s="79"/>
      <c r="IK3387" s="79"/>
      <c r="IL3387" s="79"/>
    </row>
    <row r="3388" s="93" customFormat="1" ht="15.75" customHeight="1" spans="3:246">
      <c r="C3388" s="97"/>
      <c r="D3388" s="98"/>
      <c r="F3388" s="99"/>
      <c r="G3388" s="98"/>
      <c r="IE3388" s="79"/>
      <c r="IF3388" s="79"/>
      <c r="IG3388" s="79"/>
      <c r="IH3388" s="79"/>
      <c r="II3388" s="79"/>
      <c r="IJ3388" s="79"/>
      <c r="IK3388" s="79"/>
      <c r="IL3388" s="79"/>
    </row>
    <row r="3389" s="93" customFormat="1" ht="15.75" customHeight="1" spans="3:246">
      <c r="C3389" s="97"/>
      <c r="D3389" s="98"/>
      <c r="F3389" s="99"/>
      <c r="G3389" s="98"/>
      <c r="IE3389" s="79"/>
      <c r="IF3389" s="79"/>
      <c r="IG3389" s="79"/>
      <c r="IH3389" s="79"/>
      <c r="II3389" s="79"/>
      <c r="IJ3389" s="79"/>
      <c r="IK3389" s="79"/>
      <c r="IL3389" s="79"/>
    </row>
    <row r="3390" s="93" customFormat="1" ht="15.75" customHeight="1" spans="3:246">
      <c r="C3390" s="97"/>
      <c r="D3390" s="98"/>
      <c r="F3390" s="99"/>
      <c r="G3390" s="98"/>
      <c r="IE3390" s="79"/>
      <c r="IF3390" s="79"/>
      <c r="IG3390" s="79"/>
      <c r="IH3390" s="79"/>
      <c r="II3390" s="79"/>
      <c r="IJ3390" s="79"/>
      <c r="IK3390" s="79"/>
      <c r="IL3390" s="79"/>
    </row>
    <row r="3391" s="93" customFormat="1" ht="15.75" customHeight="1" spans="3:246">
      <c r="C3391" s="97"/>
      <c r="D3391" s="98"/>
      <c r="F3391" s="99"/>
      <c r="G3391" s="98"/>
      <c r="IE3391" s="79"/>
      <c r="IF3391" s="79"/>
      <c r="IG3391" s="79"/>
      <c r="IH3391" s="79"/>
      <c r="II3391" s="79"/>
      <c r="IJ3391" s="79"/>
      <c r="IK3391" s="79"/>
      <c r="IL3391" s="79"/>
    </row>
    <row r="3392" s="93" customFormat="1" ht="15.75" customHeight="1" spans="3:246">
      <c r="C3392" s="97"/>
      <c r="D3392" s="98"/>
      <c r="F3392" s="99"/>
      <c r="G3392" s="98"/>
      <c r="IE3392" s="79"/>
      <c r="IF3392" s="79"/>
      <c r="IG3392" s="79"/>
      <c r="IH3392" s="79"/>
      <c r="II3392" s="79"/>
      <c r="IJ3392" s="79"/>
      <c r="IK3392" s="79"/>
      <c r="IL3392" s="79"/>
    </row>
    <row r="3393" s="93" customFormat="1" ht="15.75" customHeight="1" spans="3:246">
      <c r="C3393" s="97"/>
      <c r="D3393" s="98"/>
      <c r="F3393" s="99"/>
      <c r="G3393" s="98"/>
      <c r="IE3393" s="79"/>
      <c r="IF3393" s="79"/>
      <c r="IG3393" s="79"/>
      <c r="IH3393" s="79"/>
      <c r="II3393" s="79"/>
      <c r="IJ3393" s="79"/>
      <c r="IK3393" s="79"/>
      <c r="IL3393" s="79"/>
    </row>
    <row r="3394" s="93" customFormat="1" ht="15.75" customHeight="1" spans="3:246">
      <c r="C3394" s="97"/>
      <c r="D3394" s="98"/>
      <c r="F3394" s="99"/>
      <c r="G3394" s="98"/>
      <c r="IE3394" s="79"/>
      <c r="IF3394" s="79"/>
      <c r="IG3394" s="79"/>
      <c r="IH3394" s="79"/>
      <c r="II3394" s="79"/>
      <c r="IJ3394" s="79"/>
      <c r="IK3394" s="79"/>
      <c r="IL3394" s="79"/>
    </row>
    <row r="3395" s="93" customFormat="1" ht="15.75" customHeight="1" spans="3:246">
      <c r="C3395" s="97"/>
      <c r="D3395" s="98"/>
      <c r="F3395" s="99"/>
      <c r="G3395" s="98"/>
      <c r="IE3395" s="79"/>
      <c r="IF3395" s="79"/>
      <c r="IG3395" s="79"/>
      <c r="IH3395" s="79"/>
      <c r="II3395" s="79"/>
      <c r="IJ3395" s="79"/>
      <c r="IK3395" s="79"/>
      <c r="IL3395" s="79"/>
    </row>
    <row r="3396" s="93" customFormat="1" ht="15.75" customHeight="1" spans="3:246">
      <c r="C3396" s="97"/>
      <c r="D3396" s="98"/>
      <c r="F3396" s="99"/>
      <c r="G3396" s="98"/>
      <c r="IE3396" s="79"/>
      <c r="IF3396" s="79"/>
      <c r="IG3396" s="79"/>
      <c r="IH3396" s="79"/>
      <c r="II3396" s="79"/>
      <c r="IJ3396" s="79"/>
      <c r="IK3396" s="79"/>
      <c r="IL3396" s="79"/>
    </row>
    <row r="3397" s="93" customFormat="1" ht="15.75" customHeight="1" spans="3:246">
      <c r="C3397" s="97"/>
      <c r="D3397" s="98"/>
      <c r="F3397" s="99"/>
      <c r="G3397" s="98"/>
      <c r="IE3397" s="79"/>
      <c r="IF3397" s="79"/>
      <c r="IG3397" s="79"/>
      <c r="IH3397" s="79"/>
      <c r="II3397" s="79"/>
      <c r="IJ3397" s="79"/>
      <c r="IK3397" s="79"/>
      <c r="IL3397" s="79"/>
    </row>
    <row r="3398" s="93" customFormat="1" ht="15.75" customHeight="1" spans="3:246">
      <c r="C3398" s="97"/>
      <c r="D3398" s="98"/>
      <c r="F3398" s="99"/>
      <c r="G3398" s="98"/>
      <c r="IE3398" s="79"/>
      <c r="IF3398" s="79"/>
      <c r="IG3398" s="79"/>
      <c r="IH3398" s="79"/>
      <c r="II3398" s="79"/>
      <c r="IJ3398" s="79"/>
      <c r="IK3398" s="79"/>
      <c r="IL3398" s="79"/>
    </row>
    <row r="3399" s="93" customFormat="1" ht="15.75" customHeight="1" spans="3:246">
      <c r="C3399" s="97"/>
      <c r="D3399" s="98"/>
      <c r="F3399" s="99"/>
      <c r="G3399" s="98"/>
      <c r="IE3399" s="79"/>
      <c r="IF3399" s="79"/>
      <c r="IG3399" s="79"/>
      <c r="IH3399" s="79"/>
      <c r="II3399" s="79"/>
      <c r="IJ3399" s="79"/>
      <c r="IK3399" s="79"/>
      <c r="IL3399" s="79"/>
    </row>
    <row r="3400" s="93" customFormat="1" ht="15.75" customHeight="1" spans="3:246">
      <c r="C3400" s="97"/>
      <c r="D3400" s="98"/>
      <c r="F3400" s="99"/>
      <c r="G3400" s="98"/>
      <c r="IE3400" s="79"/>
      <c r="IF3400" s="79"/>
      <c r="IG3400" s="79"/>
      <c r="IH3400" s="79"/>
      <c r="II3400" s="79"/>
      <c r="IJ3400" s="79"/>
      <c r="IK3400" s="79"/>
      <c r="IL3400" s="79"/>
    </row>
    <row r="3401" s="93" customFormat="1" ht="15.75" customHeight="1" spans="3:246">
      <c r="C3401" s="97"/>
      <c r="D3401" s="98"/>
      <c r="F3401" s="99"/>
      <c r="G3401" s="98"/>
      <c r="IE3401" s="79"/>
      <c r="IF3401" s="79"/>
      <c r="IG3401" s="79"/>
      <c r="IH3401" s="79"/>
      <c r="II3401" s="79"/>
      <c r="IJ3401" s="79"/>
      <c r="IK3401" s="79"/>
      <c r="IL3401" s="79"/>
    </row>
    <row r="3402" s="93" customFormat="1" ht="15.75" customHeight="1" spans="3:246">
      <c r="C3402" s="97"/>
      <c r="D3402" s="98"/>
      <c r="F3402" s="99"/>
      <c r="G3402" s="98"/>
      <c r="IE3402" s="79"/>
      <c r="IF3402" s="79"/>
      <c r="IG3402" s="79"/>
      <c r="IH3402" s="79"/>
      <c r="II3402" s="79"/>
      <c r="IJ3402" s="79"/>
      <c r="IK3402" s="79"/>
      <c r="IL3402" s="79"/>
    </row>
    <row r="3403" s="93" customFormat="1" ht="15.75" customHeight="1" spans="3:246">
      <c r="C3403" s="97"/>
      <c r="D3403" s="98"/>
      <c r="F3403" s="99"/>
      <c r="G3403" s="98"/>
      <c r="IE3403" s="79"/>
      <c r="IF3403" s="79"/>
      <c r="IG3403" s="79"/>
      <c r="IH3403" s="79"/>
      <c r="II3403" s="79"/>
      <c r="IJ3403" s="79"/>
      <c r="IK3403" s="79"/>
      <c r="IL3403" s="79"/>
    </row>
    <row r="3404" s="93" customFormat="1" ht="15.75" customHeight="1" spans="3:246">
      <c r="C3404" s="97"/>
      <c r="D3404" s="98"/>
      <c r="F3404" s="99"/>
      <c r="G3404" s="98"/>
      <c r="IE3404" s="79"/>
      <c r="IF3404" s="79"/>
      <c r="IG3404" s="79"/>
      <c r="IH3404" s="79"/>
      <c r="II3404" s="79"/>
      <c r="IJ3404" s="79"/>
      <c r="IK3404" s="79"/>
      <c r="IL3404" s="79"/>
    </row>
    <row r="3405" s="93" customFormat="1" ht="15.75" customHeight="1" spans="3:246">
      <c r="C3405" s="97"/>
      <c r="D3405" s="98"/>
      <c r="F3405" s="99"/>
      <c r="G3405" s="98"/>
      <c r="IE3405" s="79"/>
      <c r="IF3405" s="79"/>
      <c r="IG3405" s="79"/>
      <c r="IH3405" s="79"/>
      <c r="II3405" s="79"/>
      <c r="IJ3405" s="79"/>
      <c r="IK3405" s="79"/>
      <c r="IL3405" s="79"/>
    </row>
    <row r="3406" s="93" customFormat="1" ht="15.75" customHeight="1" spans="3:246">
      <c r="C3406" s="97"/>
      <c r="D3406" s="98"/>
      <c r="F3406" s="99"/>
      <c r="G3406" s="98"/>
      <c r="IE3406" s="79"/>
      <c r="IF3406" s="79"/>
      <c r="IG3406" s="79"/>
      <c r="IH3406" s="79"/>
      <c r="II3406" s="79"/>
      <c r="IJ3406" s="79"/>
      <c r="IK3406" s="79"/>
      <c r="IL3406" s="79"/>
    </row>
    <row r="3407" s="93" customFormat="1" ht="15.75" customHeight="1" spans="3:246">
      <c r="C3407" s="97"/>
      <c r="D3407" s="98"/>
      <c r="F3407" s="99"/>
      <c r="G3407" s="98"/>
      <c r="IE3407" s="79"/>
      <c r="IF3407" s="79"/>
      <c r="IG3407" s="79"/>
      <c r="IH3407" s="79"/>
      <c r="II3407" s="79"/>
      <c r="IJ3407" s="79"/>
      <c r="IK3407" s="79"/>
      <c r="IL3407" s="79"/>
    </row>
    <row r="3408" s="93" customFormat="1" ht="15.75" customHeight="1" spans="3:246">
      <c r="C3408" s="97"/>
      <c r="D3408" s="98"/>
      <c r="F3408" s="99"/>
      <c r="G3408" s="98"/>
      <c r="IE3408" s="79"/>
      <c r="IF3408" s="79"/>
      <c r="IG3408" s="79"/>
      <c r="IH3408" s="79"/>
      <c r="II3408" s="79"/>
      <c r="IJ3408" s="79"/>
      <c r="IK3408" s="79"/>
      <c r="IL3408" s="79"/>
    </row>
    <row r="3409" s="93" customFormat="1" ht="15.75" customHeight="1" spans="3:246">
      <c r="C3409" s="97"/>
      <c r="D3409" s="98"/>
      <c r="F3409" s="99"/>
      <c r="G3409" s="98"/>
      <c r="IE3409" s="79"/>
      <c r="IF3409" s="79"/>
      <c r="IG3409" s="79"/>
      <c r="IH3409" s="79"/>
      <c r="II3409" s="79"/>
      <c r="IJ3409" s="79"/>
      <c r="IK3409" s="79"/>
      <c r="IL3409" s="79"/>
    </row>
    <row r="3410" s="93" customFormat="1" ht="15.75" customHeight="1" spans="3:246">
      <c r="C3410" s="97"/>
      <c r="D3410" s="98"/>
      <c r="F3410" s="99"/>
      <c r="G3410" s="98"/>
      <c r="IE3410" s="79"/>
      <c r="IF3410" s="79"/>
      <c r="IG3410" s="79"/>
      <c r="IH3410" s="79"/>
      <c r="II3410" s="79"/>
      <c r="IJ3410" s="79"/>
      <c r="IK3410" s="79"/>
      <c r="IL3410" s="79"/>
    </row>
    <row r="3411" s="93" customFormat="1" ht="15.75" customHeight="1" spans="3:246">
      <c r="C3411" s="97"/>
      <c r="D3411" s="98"/>
      <c r="F3411" s="99"/>
      <c r="G3411" s="98"/>
      <c r="IE3411" s="79"/>
      <c r="IF3411" s="79"/>
      <c r="IG3411" s="79"/>
      <c r="IH3411" s="79"/>
      <c r="II3411" s="79"/>
      <c r="IJ3411" s="79"/>
      <c r="IK3411" s="79"/>
      <c r="IL3411" s="79"/>
    </row>
    <row r="3412" s="93" customFormat="1" ht="15.75" customHeight="1" spans="3:246">
      <c r="C3412" s="97"/>
      <c r="D3412" s="98"/>
      <c r="F3412" s="99"/>
      <c r="G3412" s="98"/>
      <c r="IE3412" s="79"/>
      <c r="IF3412" s="79"/>
      <c r="IG3412" s="79"/>
      <c r="IH3412" s="79"/>
      <c r="II3412" s="79"/>
      <c r="IJ3412" s="79"/>
      <c r="IK3412" s="79"/>
      <c r="IL3412" s="79"/>
    </row>
    <row r="3413" s="93" customFormat="1" ht="15.75" customHeight="1" spans="3:246">
      <c r="C3413" s="97"/>
      <c r="D3413" s="98"/>
      <c r="F3413" s="99"/>
      <c r="G3413" s="98"/>
      <c r="IE3413" s="79"/>
      <c r="IF3413" s="79"/>
      <c r="IG3413" s="79"/>
      <c r="IH3413" s="79"/>
      <c r="II3413" s="79"/>
      <c r="IJ3413" s="79"/>
      <c r="IK3413" s="79"/>
      <c r="IL3413" s="79"/>
    </row>
    <row r="3414" s="93" customFormat="1" ht="15.75" customHeight="1" spans="3:246">
      <c r="C3414" s="97"/>
      <c r="D3414" s="98"/>
      <c r="F3414" s="99"/>
      <c r="G3414" s="98"/>
      <c r="IE3414" s="79"/>
      <c r="IF3414" s="79"/>
      <c r="IG3414" s="79"/>
      <c r="IH3414" s="79"/>
      <c r="II3414" s="79"/>
      <c r="IJ3414" s="79"/>
      <c r="IK3414" s="79"/>
      <c r="IL3414" s="79"/>
    </row>
    <row r="3415" s="93" customFormat="1" ht="15.75" customHeight="1" spans="3:246">
      <c r="C3415" s="97"/>
      <c r="D3415" s="98"/>
      <c r="F3415" s="99"/>
      <c r="G3415" s="98"/>
      <c r="IE3415" s="79"/>
      <c r="IF3415" s="79"/>
      <c r="IG3415" s="79"/>
      <c r="IH3415" s="79"/>
      <c r="II3415" s="79"/>
      <c r="IJ3415" s="79"/>
      <c r="IK3415" s="79"/>
      <c r="IL3415" s="79"/>
    </row>
    <row r="3416" s="93" customFormat="1" ht="15.75" customHeight="1" spans="3:246">
      <c r="C3416" s="97"/>
      <c r="D3416" s="98"/>
      <c r="F3416" s="99"/>
      <c r="G3416" s="98"/>
      <c r="IE3416" s="79"/>
      <c r="IF3416" s="79"/>
      <c r="IG3416" s="79"/>
      <c r="IH3416" s="79"/>
      <c r="II3416" s="79"/>
      <c r="IJ3416" s="79"/>
      <c r="IK3416" s="79"/>
      <c r="IL3416" s="79"/>
    </row>
    <row r="3417" s="93" customFormat="1" ht="15.75" customHeight="1" spans="3:246">
      <c r="C3417" s="97"/>
      <c r="D3417" s="98"/>
      <c r="F3417" s="99"/>
      <c r="G3417" s="98"/>
      <c r="IE3417" s="79"/>
      <c r="IF3417" s="79"/>
      <c r="IG3417" s="79"/>
      <c r="IH3417" s="79"/>
      <c r="II3417" s="79"/>
      <c r="IJ3417" s="79"/>
      <c r="IK3417" s="79"/>
      <c r="IL3417" s="79"/>
    </row>
    <row r="3418" s="93" customFormat="1" ht="15.75" customHeight="1" spans="3:246">
      <c r="C3418" s="97"/>
      <c r="D3418" s="98"/>
      <c r="F3418" s="99"/>
      <c r="G3418" s="98"/>
      <c r="IE3418" s="79"/>
      <c r="IF3418" s="79"/>
      <c r="IG3418" s="79"/>
      <c r="IH3418" s="79"/>
      <c r="II3418" s="79"/>
      <c r="IJ3418" s="79"/>
      <c r="IK3418" s="79"/>
      <c r="IL3418" s="79"/>
    </row>
    <row r="3419" s="93" customFormat="1" ht="15.75" customHeight="1" spans="3:246">
      <c r="C3419" s="97"/>
      <c r="D3419" s="98"/>
      <c r="F3419" s="99"/>
      <c r="G3419" s="98"/>
      <c r="IE3419" s="79"/>
      <c r="IF3419" s="79"/>
      <c r="IG3419" s="79"/>
      <c r="IH3419" s="79"/>
      <c r="II3419" s="79"/>
      <c r="IJ3419" s="79"/>
      <c r="IK3419" s="79"/>
      <c r="IL3419" s="79"/>
    </row>
    <row r="3420" s="93" customFormat="1" ht="15.75" customHeight="1" spans="3:246">
      <c r="C3420" s="97"/>
      <c r="D3420" s="98"/>
      <c r="F3420" s="99"/>
      <c r="G3420" s="98"/>
      <c r="IE3420" s="79"/>
      <c r="IF3420" s="79"/>
      <c r="IG3420" s="79"/>
      <c r="IH3420" s="79"/>
      <c r="II3420" s="79"/>
      <c r="IJ3420" s="79"/>
      <c r="IK3420" s="79"/>
      <c r="IL3420" s="79"/>
    </row>
    <row r="3421" s="93" customFormat="1" ht="15.75" customHeight="1" spans="3:246">
      <c r="C3421" s="97"/>
      <c r="D3421" s="98"/>
      <c r="F3421" s="99"/>
      <c r="G3421" s="98"/>
      <c r="IE3421" s="79"/>
      <c r="IF3421" s="79"/>
      <c r="IG3421" s="79"/>
      <c r="IH3421" s="79"/>
      <c r="II3421" s="79"/>
      <c r="IJ3421" s="79"/>
      <c r="IK3421" s="79"/>
      <c r="IL3421" s="79"/>
    </row>
    <row r="3422" s="93" customFormat="1" ht="15.75" customHeight="1" spans="3:246">
      <c r="C3422" s="97"/>
      <c r="D3422" s="98"/>
      <c r="F3422" s="99"/>
      <c r="G3422" s="98"/>
      <c r="IE3422" s="79"/>
      <c r="IF3422" s="79"/>
      <c r="IG3422" s="79"/>
      <c r="IH3422" s="79"/>
      <c r="II3422" s="79"/>
      <c r="IJ3422" s="79"/>
      <c r="IK3422" s="79"/>
      <c r="IL3422" s="79"/>
    </row>
    <row r="3423" s="93" customFormat="1" ht="15.75" customHeight="1" spans="3:246">
      <c r="C3423" s="97"/>
      <c r="D3423" s="98"/>
      <c r="F3423" s="99"/>
      <c r="G3423" s="98"/>
      <c r="IE3423" s="79"/>
      <c r="IF3423" s="79"/>
      <c r="IG3423" s="79"/>
      <c r="IH3423" s="79"/>
      <c r="II3423" s="79"/>
      <c r="IJ3423" s="79"/>
      <c r="IK3423" s="79"/>
      <c r="IL3423" s="79"/>
    </row>
    <row r="3424" s="93" customFormat="1" ht="15.75" customHeight="1" spans="3:246">
      <c r="C3424" s="97"/>
      <c r="D3424" s="98"/>
      <c r="F3424" s="99"/>
      <c r="G3424" s="98"/>
      <c r="IE3424" s="79"/>
      <c r="IF3424" s="79"/>
      <c r="IG3424" s="79"/>
      <c r="IH3424" s="79"/>
      <c r="II3424" s="79"/>
      <c r="IJ3424" s="79"/>
      <c r="IK3424" s="79"/>
      <c r="IL3424" s="79"/>
    </row>
    <row r="3425" s="93" customFormat="1" ht="15.75" customHeight="1" spans="3:246">
      <c r="C3425" s="97"/>
      <c r="D3425" s="98"/>
      <c r="F3425" s="99"/>
      <c r="G3425" s="98"/>
      <c r="IE3425" s="79"/>
      <c r="IF3425" s="79"/>
      <c r="IG3425" s="79"/>
      <c r="IH3425" s="79"/>
      <c r="II3425" s="79"/>
      <c r="IJ3425" s="79"/>
      <c r="IK3425" s="79"/>
      <c r="IL3425" s="79"/>
    </row>
    <row r="3426" s="93" customFormat="1" ht="15.75" customHeight="1" spans="3:246">
      <c r="C3426" s="97"/>
      <c r="D3426" s="98"/>
      <c r="F3426" s="99"/>
      <c r="G3426" s="98"/>
      <c r="IE3426" s="79"/>
      <c r="IF3426" s="79"/>
      <c r="IG3426" s="79"/>
      <c r="IH3426" s="79"/>
      <c r="II3426" s="79"/>
      <c r="IJ3426" s="79"/>
      <c r="IK3426" s="79"/>
      <c r="IL3426" s="79"/>
    </row>
    <row r="3427" s="93" customFormat="1" ht="15.75" customHeight="1" spans="3:246">
      <c r="C3427" s="97"/>
      <c r="D3427" s="98"/>
      <c r="F3427" s="99"/>
      <c r="G3427" s="98"/>
      <c r="IE3427" s="79"/>
      <c r="IF3427" s="79"/>
      <c r="IG3427" s="79"/>
      <c r="IH3427" s="79"/>
      <c r="II3427" s="79"/>
      <c r="IJ3427" s="79"/>
      <c r="IK3427" s="79"/>
      <c r="IL3427" s="79"/>
    </row>
    <row r="3428" s="93" customFormat="1" ht="15.75" customHeight="1" spans="3:246">
      <c r="C3428" s="97"/>
      <c r="D3428" s="98"/>
      <c r="F3428" s="99"/>
      <c r="G3428" s="98"/>
      <c r="IE3428" s="79"/>
      <c r="IF3428" s="79"/>
      <c r="IG3428" s="79"/>
      <c r="IH3428" s="79"/>
      <c r="II3428" s="79"/>
      <c r="IJ3428" s="79"/>
      <c r="IK3428" s="79"/>
      <c r="IL3428" s="79"/>
    </row>
    <row r="3429" s="93" customFormat="1" ht="15.75" customHeight="1" spans="3:246">
      <c r="C3429" s="97"/>
      <c r="D3429" s="98"/>
      <c r="F3429" s="99"/>
      <c r="G3429" s="98"/>
      <c r="IE3429" s="79"/>
      <c r="IF3429" s="79"/>
      <c r="IG3429" s="79"/>
      <c r="IH3429" s="79"/>
      <c r="II3429" s="79"/>
      <c r="IJ3429" s="79"/>
      <c r="IK3429" s="79"/>
      <c r="IL3429" s="79"/>
    </row>
    <row r="3430" s="93" customFormat="1" ht="15.75" customHeight="1" spans="3:246">
      <c r="C3430" s="97"/>
      <c r="D3430" s="98"/>
      <c r="F3430" s="99"/>
      <c r="G3430" s="98"/>
      <c r="IE3430" s="79"/>
      <c r="IF3430" s="79"/>
      <c r="IG3430" s="79"/>
      <c r="IH3430" s="79"/>
      <c r="II3430" s="79"/>
      <c r="IJ3430" s="79"/>
      <c r="IK3430" s="79"/>
      <c r="IL3430" s="79"/>
    </row>
    <row r="3431" s="93" customFormat="1" ht="15.75" customHeight="1" spans="3:246">
      <c r="C3431" s="97"/>
      <c r="D3431" s="98"/>
      <c r="F3431" s="99"/>
      <c r="G3431" s="98"/>
      <c r="IE3431" s="79"/>
      <c r="IF3431" s="79"/>
      <c r="IG3431" s="79"/>
      <c r="IH3431" s="79"/>
      <c r="II3431" s="79"/>
      <c r="IJ3431" s="79"/>
      <c r="IK3431" s="79"/>
      <c r="IL3431" s="79"/>
    </row>
    <row r="3432" s="93" customFormat="1" ht="15.75" customHeight="1" spans="3:246">
      <c r="C3432" s="97"/>
      <c r="D3432" s="98"/>
      <c r="F3432" s="99"/>
      <c r="G3432" s="98"/>
      <c r="IE3432" s="79"/>
      <c r="IF3432" s="79"/>
      <c r="IG3432" s="79"/>
      <c r="IH3432" s="79"/>
      <c r="II3432" s="79"/>
      <c r="IJ3432" s="79"/>
      <c r="IK3432" s="79"/>
      <c r="IL3432" s="79"/>
    </row>
    <row r="3433" s="93" customFormat="1" ht="15.75" customHeight="1" spans="3:246">
      <c r="C3433" s="97"/>
      <c r="D3433" s="98"/>
      <c r="F3433" s="99"/>
      <c r="G3433" s="98"/>
      <c r="IE3433" s="79"/>
      <c r="IF3433" s="79"/>
      <c r="IG3433" s="79"/>
      <c r="IH3433" s="79"/>
      <c r="II3433" s="79"/>
      <c r="IJ3433" s="79"/>
      <c r="IK3433" s="79"/>
      <c r="IL3433" s="79"/>
    </row>
    <row r="3434" s="93" customFormat="1" ht="15.75" customHeight="1" spans="3:246">
      <c r="C3434" s="97"/>
      <c r="D3434" s="98"/>
      <c r="F3434" s="99"/>
      <c r="G3434" s="98"/>
      <c r="IE3434" s="79"/>
      <c r="IF3434" s="79"/>
      <c r="IG3434" s="79"/>
      <c r="IH3434" s="79"/>
      <c r="II3434" s="79"/>
      <c r="IJ3434" s="79"/>
      <c r="IK3434" s="79"/>
      <c r="IL3434" s="79"/>
    </row>
    <row r="3435" s="93" customFormat="1" ht="15.75" customHeight="1" spans="3:246">
      <c r="C3435" s="97"/>
      <c r="D3435" s="98"/>
      <c r="F3435" s="99"/>
      <c r="G3435" s="98"/>
      <c r="IE3435" s="79"/>
      <c r="IF3435" s="79"/>
      <c r="IG3435" s="79"/>
      <c r="IH3435" s="79"/>
      <c r="II3435" s="79"/>
      <c r="IJ3435" s="79"/>
      <c r="IK3435" s="79"/>
      <c r="IL3435" s="79"/>
    </row>
    <row r="3436" s="93" customFormat="1" ht="15.75" customHeight="1" spans="3:246">
      <c r="C3436" s="97"/>
      <c r="D3436" s="98"/>
      <c r="F3436" s="99"/>
      <c r="G3436" s="98"/>
      <c r="IE3436" s="79"/>
      <c r="IF3436" s="79"/>
      <c r="IG3436" s="79"/>
      <c r="IH3436" s="79"/>
      <c r="II3436" s="79"/>
      <c r="IJ3436" s="79"/>
      <c r="IK3436" s="79"/>
      <c r="IL3436" s="79"/>
    </row>
    <row r="3437" s="93" customFormat="1" ht="15.75" customHeight="1" spans="3:246">
      <c r="C3437" s="97"/>
      <c r="D3437" s="98"/>
      <c r="F3437" s="99"/>
      <c r="G3437" s="98"/>
      <c r="IE3437" s="79"/>
      <c r="IF3437" s="79"/>
      <c r="IG3437" s="79"/>
      <c r="IH3437" s="79"/>
      <c r="II3437" s="79"/>
      <c r="IJ3437" s="79"/>
      <c r="IK3437" s="79"/>
      <c r="IL3437" s="79"/>
    </row>
    <row r="3438" s="93" customFormat="1" ht="15.75" customHeight="1" spans="3:246">
      <c r="C3438" s="97"/>
      <c r="D3438" s="98"/>
      <c r="F3438" s="99"/>
      <c r="G3438" s="98"/>
      <c r="IE3438" s="79"/>
      <c r="IF3438" s="79"/>
      <c r="IG3438" s="79"/>
      <c r="IH3438" s="79"/>
      <c r="II3438" s="79"/>
      <c r="IJ3438" s="79"/>
      <c r="IK3438" s="79"/>
      <c r="IL3438" s="79"/>
    </row>
    <row r="3439" s="93" customFormat="1" ht="15.75" customHeight="1" spans="3:246">
      <c r="C3439" s="97"/>
      <c r="D3439" s="98"/>
      <c r="F3439" s="99"/>
      <c r="G3439" s="98"/>
      <c r="IE3439" s="79"/>
      <c r="IF3439" s="79"/>
      <c r="IG3439" s="79"/>
      <c r="IH3439" s="79"/>
      <c r="II3439" s="79"/>
      <c r="IJ3439" s="79"/>
      <c r="IK3439" s="79"/>
      <c r="IL3439" s="79"/>
    </row>
    <row r="3440" s="93" customFormat="1" ht="15.75" customHeight="1" spans="3:246">
      <c r="C3440" s="97"/>
      <c r="D3440" s="98"/>
      <c r="F3440" s="99"/>
      <c r="G3440" s="98"/>
      <c r="IE3440" s="79"/>
      <c r="IF3440" s="79"/>
      <c r="IG3440" s="79"/>
      <c r="IH3440" s="79"/>
      <c r="II3440" s="79"/>
      <c r="IJ3440" s="79"/>
      <c r="IK3440" s="79"/>
      <c r="IL3440" s="79"/>
    </row>
    <row r="3441" s="93" customFormat="1" ht="15.75" customHeight="1" spans="3:246">
      <c r="C3441" s="97"/>
      <c r="D3441" s="98"/>
      <c r="F3441" s="99"/>
      <c r="G3441" s="98"/>
      <c r="IE3441" s="79"/>
      <c r="IF3441" s="79"/>
      <c r="IG3441" s="79"/>
      <c r="IH3441" s="79"/>
      <c r="II3441" s="79"/>
      <c r="IJ3441" s="79"/>
      <c r="IK3441" s="79"/>
      <c r="IL3441" s="79"/>
    </row>
    <row r="3442" s="93" customFormat="1" ht="15.75" customHeight="1" spans="3:246">
      <c r="C3442" s="97"/>
      <c r="D3442" s="98"/>
      <c r="F3442" s="99"/>
      <c r="G3442" s="98"/>
      <c r="IE3442" s="79"/>
      <c r="IF3442" s="79"/>
      <c r="IG3442" s="79"/>
      <c r="IH3442" s="79"/>
      <c r="II3442" s="79"/>
      <c r="IJ3442" s="79"/>
      <c r="IK3442" s="79"/>
      <c r="IL3442" s="79"/>
    </row>
    <row r="3443" s="93" customFormat="1" ht="15.75" customHeight="1" spans="3:246">
      <c r="C3443" s="97"/>
      <c r="D3443" s="98"/>
      <c r="F3443" s="99"/>
      <c r="G3443" s="98"/>
      <c r="IE3443" s="79"/>
      <c r="IF3443" s="79"/>
      <c r="IG3443" s="79"/>
      <c r="IH3443" s="79"/>
      <c r="II3443" s="79"/>
      <c r="IJ3443" s="79"/>
      <c r="IK3443" s="79"/>
      <c r="IL3443" s="79"/>
    </row>
    <row r="3444" s="93" customFormat="1" ht="15.75" customHeight="1" spans="3:246">
      <c r="C3444" s="97"/>
      <c r="D3444" s="98"/>
      <c r="F3444" s="99"/>
      <c r="G3444" s="98"/>
      <c r="IE3444" s="79"/>
      <c r="IF3444" s="79"/>
      <c r="IG3444" s="79"/>
      <c r="IH3444" s="79"/>
      <c r="II3444" s="79"/>
      <c r="IJ3444" s="79"/>
      <c r="IK3444" s="79"/>
      <c r="IL3444" s="79"/>
    </row>
    <row r="3445" s="93" customFormat="1" ht="15.75" customHeight="1" spans="3:246">
      <c r="C3445" s="97"/>
      <c r="D3445" s="98"/>
      <c r="F3445" s="99"/>
      <c r="G3445" s="98"/>
      <c r="IE3445" s="79"/>
      <c r="IF3445" s="79"/>
      <c r="IG3445" s="79"/>
      <c r="IH3445" s="79"/>
      <c r="II3445" s="79"/>
      <c r="IJ3445" s="79"/>
      <c r="IK3445" s="79"/>
      <c r="IL3445" s="79"/>
    </row>
    <row r="3446" s="93" customFormat="1" ht="15.75" customHeight="1" spans="3:246">
      <c r="C3446" s="97"/>
      <c r="D3446" s="98"/>
      <c r="F3446" s="99"/>
      <c r="G3446" s="98"/>
      <c r="IE3446" s="79"/>
      <c r="IF3446" s="79"/>
      <c r="IG3446" s="79"/>
      <c r="IH3446" s="79"/>
      <c r="II3446" s="79"/>
      <c r="IJ3446" s="79"/>
      <c r="IK3446" s="79"/>
      <c r="IL3446" s="79"/>
    </row>
    <row r="3447" s="93" customFormat="1" ht="15.75" customHeight="1" spans="3:246">
      <c r="C3447" s="97"/>
      <c r="D3447" s="98"/>
      <c r="F3447" s="99"/>
      <c r="G3447" s="98"/>
      <c r="IE3447" s="79"/>
      <c r="IF3447" s="79"/>
      <c r="IG3447" s="79"/>
      <c r="IH3447" s="79"/>
      <c r="II3447" s="79"/>
      <c r="IJ3447" s="79"/>
      <c r="IK3447" s="79"/>
      <c r="IL3447" s="79"/>
    </row>
    <row r="3448" s="93" customFormat="1" ht="15.75" customHeight="1" spans="3:246">
      <c r="C3448" s="97"/>
      <c r="D3448" s="98"/>
      <c r="F3448" s="99"/>
      <c r="G3448" s="98"/>
      <c r="IE3448" s="79"/>
      <c r="IF3448" s="79"/>
      <c r="IG3448" s="79"/>
      <c r="IH3448" s="79"/>
      <c r="II3448" s="79"/>
      <c r="IJ3448" s="79"/>
      <c r="IK3448" s="79"/>
      <c r="IL3448" s="79"/>
    </row>
    <row r="3449" s="93" customFormat="1" ht="15.75" customHeight="1" spans="3:246">
      <c r="C3449" s="97"/>
      <c r="D3449" s="98"/>
      <c r="F3449" s="99"/>
      <c r="G3449" s="98"/>
      <c r="IE3449" s="79"/>
      <c r="IF3449" s="79"/>
      <c r="IG3449" s="79"/>
      <c r="IH3449" s="79"/>
      <c r="II3449" s="79"/>
      <c r="IJ3449" s="79"/>
      <c r="IK3449" s="79"/>
      <c r="IL3449" s="79"/>
    </row>
    <row r="3450" s="93" customFormat="1" ht="15.75" customHeight="1" spans="3:246">
      <c r="C3450" s="97"/>
      <c r="D3450" s="98"/>
      <c r="F3450" s="99"/>
      <c r="G3450" s="98"/>
      <c r="IE3450" s="79"/>
      <c r="IF3450" s="79"/>
      <c r="IG3450" s="79"/>
      <c r="IH3450" s="79"/>
      <c r="II3450" s="79"/>
      <c r="IJ3450" s="79"/>
      <c r="IK3450" s="79"/>
      <c r="IL3450" s="79"/>
    </row>
    <row r="3451" s="93" customFormat="1" ht="15.75" customHeight="1" spans="3:246">
      <c r="C3451" s="97"/>
      <c r="D3451" s="98"/>
      <c r="F3451" s="99"/>
      <c r="G3451" s="98"/>
      <c r="IE3451" s="79"/>
      <c r="IF3451" s="79"/>
      <c r="IG3451" s="79"/>
      <c r="IH3451" s="79"/>
      <c r="II3451" s="79"/>
      <c r="IJ3451" s="79"/>
      <c r="IK3451" s="79"/>
      <c r="IL3451" s="79"/>
    </row>
    <row r="3452" s="93" customFormat="1" ht="15.75" customHeight="1" spans="3:246">
      <c r="C3452" s="97"/>
      <c r="D3452" s="98"/>
      <c r="F3452" s="99"/>
      <c r="G3452" s="98"/>
      <c r="IE3452" s="79"/>
      <c r="IF3452" s="79"/>
      <c r="IG3452" s="79"/>
      <c r="IH3452" s="79"/>
      <c r="II3452" s="79"/>
      <c r="IJ3452" s="79"/>
      <c r="IK3452" s="79"/>
      <c r="IL3452" s="79"/>
    </row>
    <row r="3453" s="93" customFormat="1" ht="15.75" customHeight="1" spans="3:246">
      <c r="C3453" s="97"/>
      <c r="D3453" s="98"/>
      <c r="F3453" s="99"/>
      <c r="G3453" s="98"/>
      <c r="IE3453" s="79"/>
      <c r="IF3453" s="79"/>
      <c r="IG3453" s="79"/>
      <c r="IH3453" s="79"/>
      <c r="II3453" s="79"/>
      <c r="IJ3453" s="79"/>
      <c r="IK3453" s="79"/>
      <c r="IL3453" s="79"/>
    </row>
    <row r="3454" s="93" customFormat="1" ht="15.75" customHeight="1" spans="3:246">
      <c r="C3454" s="97"/>
      <c r="D3454" s="98"/>
      <c r="F3454" s="99"/>
      <c r="G3454" s="98"/>
      <c r="IE3454" s="79"/>
      <c r="IF3454" s="79"/>
      <c r="IG3454" s="79"/>
      <c r="IH3454" s="79"/>
      <c r="II3454" s="79"/>
      <c r="IJ3454" s="79"/>
      <c r="IK3454" s="79"/>
      <c r="IL3454" s="79"/>
    </row>
    <row r="3455" s="93" customFormat="1" ht="15.75" customHeight="1" spans="3:246">
      <c r="C3455" s="97"/>
      <c r="D3455" s="98"/>
      <c r="F3455" s="99"/>
      <c r="G3455" s="98"/>
      <c r="IE3455" s="79"/>
      <c r="IF3455" s="79"/>
      <c r="IG3455" s="79"/>
      <c r="IH3455" s="79"/>
      <c r="II3455" s="79"/>
      <c r="IJ3455" s="79"/>
      <c r="IK3455" s="79"/>
      <c r="IL3455" s="79"/>
    </row>
    <row r="3456" s="93" customFormat="1" ht="15.75" customHeight="1" spans="3:246">
      <c r="C3456" s="97"/>
      <c r="D3456" s="98"/>
      <c r="F3456" s="99"/>
      <c r="G3456" s="98"/>
      <c r="IE3456" s="79"/>
      <c r="IF3456" s="79"/>
      <c r="IG3456" s="79"/>
      <c r="IH3456" s="79"/>
      <c r="II3456" s="79"/>
      <c r="IJ3456" s="79"/>
      <c r="IK3456" s="79"/>
      <c r="IL3456" s="79"/>
    </row>
    <row r="3457" s="93" customFormat="1" ht="15.75" customHeight="1" spans="3:246">
      <c r="C3457" s="97"/>
      <c r="D3457" s="98"/>
      <c r="F3457" s="99"/>
      <c r="G3457" s="98"/>
      <c r="IE3457" s="79"/>
      <c r="IF3457" s="79"/>
      <c r="IG3457" s="79"/>
      <c r="IH3457" s="79"/>
      <c r="II3457" s="79"/>
      <c r="IJ3457" s="79"/>
      <c r="IK3457" s="79"/>
      <c r="IL3457" s="79"/>
    </row>
    <row r="3458" s="93" customFormat="1" ht="15.75" customHeight="1" spans="3:246">
      <c r="C3458" s="97"/>
      <c r="D3458" s="98"/>
      <c r="F3458" s="99"/>
      <c r="G3458" s="98"/>
      <c r="IE3458" s="79"/>
      <c r="IF3458" s="79"/>
      <c r="IG3458" s="79"/>
      <c r="IH3458" s="79"/>
      <c r="II3458" s="79"/>
      <c r="IJ3458" s="79"/>
      <c r="IK3458" s="79"/>
      <c r="IL3458" s="79"/>
    </row>
    <row r="3459" s="93" customFormat="1" ht="15.75" customHeight="1" spans="3:246">
      <c r="C3459" s="97"/>
      <c r="D3459" s="98"/>
      <c r="F3459" s="99"/>
      <c r="G3459" s="98"/>
      <c r="IE3459" s="79"/>
      <c r="IF3459" s="79"/>
      <c r="IG3459" s="79"/>
      <c r="IH3459" s="79"/>
      <c r="II3459" s="79"/>
      <c r="IJ3459" s="79"/>
      <c r="IK3459" s="79"/>
      <c r="IL3459" s="79"/>
    </row>
    <row r="3460" s="93" customFormat="1" ht="15.75" customHeight="1" spans="3:246">
      <c r="C3460" s="97"/>
      <c r="D3460" s="98"/>
      <c r="F3460" s="99"/>
      <c r="G3460" s="98"/>
      <c r="IE3460" s="79"/>
      <c r="IF3460" s="79"/>
      <c r="IG3460" s="79"/>
      <c r="IH3460" s="79"/>
      <c r="II3460" s="79"/>
      <c r="IJ3460" s="79"/>
      <c r="IK3460" s="79"/>
      <c r="IL3460" s="79"/>
    </row>
    <row r="3461" s="93" customFormat="1" ht="15.75" customHeight="1" spans="3:246">
      <c r="C3461" s="97"/>
      <c r="D3461" s="98"/>
      <c r="F3461" s="99"/>
      <c r="G3461" s="98"/>
      <c r="IE3461" s="79"/>
      <c r="IF3461" s="79"/>
      <c r="IG3461" s="79"/>
      <c r="IH3461" s="79"/>
      <c r="II3461" s="79"/>
      <c r="IJ3461" s="79"/>
      <c r="IK3461" s="79"/>
      <c r="IL3461" s="79"/>
    </row>
    <row r="3462" s="93" customFormat="1" ht="15.75" customHeight="1" spans="3:246">
      <c r="C3462" s="97"/>
      <c r="D3462" s="98"/>
      <c r="F3462" s="99"/>
      <c r="G3462" s="98"/>
      <c r="IE3462" s="79"/>
      <c r="IF3462" s="79"/>
      <c r="IG3462" s="79"/>
      <c r="IH3462" s="79"/>
      <c r="II3462" s="79"/>
      <c r="IJ3462" s="79"/>
      <c r="IK3462" s="79"/>
      <c r="IL3462" s="79"/>
    </row>
    <row r="3463" s="93" customFormat="1" ht="15.75" customHeight="1" spans="3:246">
      <c r="C3463" s="97"/>
      <c r="D3463" s="98"/>
      <c r="F3463" s="99"/>
      <c r="G3463" s="98"/>
      <c r="IE3463" s="79"/>
      <c r="IF3463" s="79"/>
      <c r="IG3463" s="79"/>
      <c r="IH3463" s="79"/>
      <c r="II3463" s="79"/>
      <c r="IJ3463" s="79"/>
      <c r="IK3463" s="79"/>
      <c r="IL3463" s="79"/>
    </row>
    <row r="3464" s="93" customFormat="1" ht="15.75" customHeight="1" spans="3:246">
      <c r="C3464" s="97"/>
      <c r="D3464" s="98"/>
      <c r="F3464" s="99"/>
      <c r="G3464" s="98"/>
      <c r="IE3464" s="79"/>
      <c r="IF3464" s="79"/>
      <c r="IG3464" s="79"/>
      <c r="IH3464" s="79"/>
      <c r="II3464" s="79"/>
      <c r="IJ3464" s="79"/>
      <c r="IK3464" s="79"/>
      <c r="IL3464" s="79"/>
    </row>
    <row r="3465" s="93" customFormat="1" ht="15.75" customHeight="1" spans="3:246">
      <c r="C3465" s="97"/>
      <c r="D3465" s="98"/>
      <c r="F3465" s="99"/>
      <c r="G3465" s="98"/>
      <c r="IE3465" s="79"/>
      <c r="IF3465" s="79"/>
      <c r="IG3465" s="79"/>
      <c r="IH3465" s="79"/>
      <c r="II3465" s="79"/>
      <c r="IJ3465" s="79"/>
      <c r="IK3465" s="79"/>
      <c r="IL3465" s="79"/>
    </row>
    <row r="3466" s="93" customFormat="1" ht="15.75" customHeight="1" spans="3:246">
      <c r="C3466" s="97"/>
      <c r="D3466" s="98"/>
      <c r="F3466" s="99"/>
      <c r="G3466" s="98"/>
      <c r="IE3466" s="79"/>
      <c r="IF3466" s="79"/>
      <c r="IG3466" s="79"/>
      <c r="IH3466" s="79"/>
      <c r="II3466" s="79"/>
      <c r="IJ3466" s="79"/>
      <c r="IK3466" s="79"/>
      <c r="IL3466" s="79"/>
    </row>
    <row r="3467" s="93" customFormat="1" ht="15.75" customHeight="1" spans="3:246">
      <c r="C3467" s="97"/>
      <c r="D3467" s="98"/>
      <c r="F3467" s="99"/>
      <c r="G3467" s="98"/>
      <c r="IE3467" s="79"/>
      <c r="IF3467" s="79"/>
      <c r="IG3467" s="79"/>
      <c r="IH3467" s="79"/>
      <c r="II3467" s="79"/>
      <c r="IJ3467" s="79"/>
      <c r="IK3467" s="79"/>
      <c r="IL3467" s="79"/>
    </row>
    <row r="3468" s="93" customFormat="1" ht="15.75" customHeight="1" spans="3:246">
      <c r="C3468" s="97"/>
      <c r="D3468" s="98"/>
      <c r="F3468" s="99"/>
      <c r="G3468" s="98"/>
      <c r="IE3468" s="79"/>
      <c r="IF3468" s="79"/>
      <c r="IG3468" s="79"/>
      <c r="IH3468" s="79"/>
      <c r="II3468" s="79"/>
      <c r="IJ3468" s="79"/>
      <c r="IK3468" s="79"/>
      <c r="IL3468" s="79"/>
    </row>
    <row r="3469" s="93" customFormat="1" ht="15.75" customHeight="1" spans="3:246">
      <c r="C3469" s="97"/>
      <c r="D3469" s="98"/>
      <c r="F3469" s="99"/>
      <c r="G3469" s="98"/>
      <c r="IE3469" s="79"/>
      <c r="IF3469" s="79"/>
      <c r="IG3469" s="79"/>
      <c r="IH3469" s="79"/>
      <c r="II3469" s="79"/>
      <c r="IJ3469" s="79"/>
      <c r="IK3469" s="79"/>
      <c r="IL3469" s="79"/>
    </row>
    <row r="3470" s="93" customFormat="1" ht="15.75" customHeight="1" spans="3:246">
      <c r="C3470" s="97"/>
      <c r="D3470" s="98"/>
      <c r="F3470" s="99"/>
      <c r="G3470" s="98"/>
      <c r="IE3470" s="79"/>
      <c r="IF3470" s="79"/>
      <c r="IG3470" s="79"/>
      <c r="IH3470" s="79"/>
      <c r="II3470" s="79"/>
      <c r="IJ3470" s="79"/>
      <c r="IK3470" s="79"/>
      <c r="IL3470" s="79"/>
    </row>
    <row r="3471" s="93" customFormat="1" ht="15.75" customHeight="1" spans="3:246">
      <c r="C3471" s="97"/>
      <c r="D3471" s="98"/>
      <c r="F3471" s="99"/>
      <c r="G3471" s="98"/>
      <c r="IE3471" s="79"/>
      <c r="IF3471" s="79"/>
      <c r="IG3471" s="79"/>
      <c r="IH3471" s="79"/>
      <c r="II3471" s="79"/>
      <c r="IJ3471" s="79"/>
      <c r="IK3471" s="79"/>
      <c r="IL3471" s="79"/>
    </row>
    <row r="3472" s="93" customFormat="1" ht="15.75" customHeight="1" spans="3:246">
      <c r="C3472" s="97"/>
      <c r="D3472" s="98"/>
      <c r="F3472" s="99"/>
      <c r="G3472" s="98"/>
      <c r="IE3472" s="79"/>
      <c r="IF3472" s="79"/>
      <c r="IG3472" s="79"/>
      <c r="IH3472" s="79"/>
      <c r="II3472" s="79"/>
      <c r="IJ3472" s="79"/>
      <c r="IK3472" s="79"/>
      <c r="IL3472" s="79"/>
    </row>
    <row r="3473" s="93" customFormat="1" ht="15.75" customHeight="1" spans="3:246">
      <c r="C3473" s="97"/>
      <c r="D3473" s="98"/>
      <c r="F3473" s="99"/>
      <c r="G3473" s="98"/>
      <c r="IE3473" s="79"/>
      <c r="IF3473" s="79"/>
      <c r="IG3473" s="79"/>
      <c r="IH3473" s="79"/>
      <c r="II3473" s="79"/>
      <c r="IJ3473" s="79"/>
      <c r="IK3473" s="79"/>
      <c r="IL3473" s="79"/>
    </row>
    <row r="3474" s="93" customFormat="1" ht="15.75" customHeight="1" spans="3:246">
      <c r="C3474" s="97"/>
      <c r="D3474" s="98"/>
      <c r="F3474" s="99"/>
      <c r="G3474" s="98"/>
      <c r="IE3474" s="79"/>
      <c r="IF3474" s="79"/>
      <c r="IG3474" s="79"/>
      <c r="IH3474" s="79"/>
      <c r="II3474" s="79"/>
      <c r="IJ3474" s="79"/>
      <c r="IK3474" s="79"/>
      <c r="IL3474" s="79"/>
    </row>
    <row r="3475" s="93" customFormat="1" ht="15.75" customHeight="1" spans="3:246">
      <c r="C3475" s="97"/>
      <c r="D3475" s="98"/>
      <c r="F3475" s="99"/>
      <c r="G3475" s="98"/>
      <c r="IE3475" s="79"/>
      <c r="IF3475" s="79"/>
      <c r="IG3475" s="79"/>
      <c r="IH3475" s="79"/>
      <c r="II3475" s="79"/>
      <c r="IJ3475" s="79"/>
      <c r="IK3475" s="79"/>
      <c r="IL3475" s="79"/>
    </row>
    <row r="3476" s="93" customFormat="1" ht="15.75" customHeight="1" spans="3:246">
      <c r="C3476" s="97"/>
      <c r="D3476" s="98"/>
      <c r="F3476" s="99"/>
      <c r="G3476" s="98"/>
      <c r="IE3476" s="79"/>
      <c r="IF3476" s="79"/>
      <c r="IG3476" s="79"/>
      <c r="IH3476" s="79"/>
      <c r="II3476" s="79"/>
      <c r="IJ3476" s="79"/>
      <c r="IK3476" s="79"/>
      <c r="IL3476" s="79"/>
    </row>
    <row r="3477" s="93" customFormat="1" ht="15.75" customHeight="1" spans="3:246">
      <c r="C3477" s="97"/>
      <c r="D3477" s="98"/>
      <c r="F3477" s="99"/>
      <c r="G3477" s="98"/>
      <c r="IE3477" s="79"/>
      <c r="IF3477" s="79"/>
      <c r="IG3477" s="79"/>
      <c r="IH3477" s="79"/>
      <c r="II3477" s="79"/>
      <c r="IJ3477" s="79"/>
      <c r="IK3477" s="79"/>
      <c r="IL3477" s="79"/>
    </row>
    <row r="3478" s="93" customFormat="1" ht="15.75" customHeight="1" spans="3:246">
      <c r="C3478" s="97"/>
      <c r="D3478" s="98"/>
      <c r="F3478" s="99"/>
      <c r="G3478" s="98"/>
      <c r="IE3478" s="79"/>
      <c r="IF3478" s="79"/>
      <c r="IG3478" s="79"/>
      <c r="IH3478" s="79"/>
      <c r="II3478" s="79"/>
      <c r="IJ3478" s="79"/>
      <c r="IK3478" s="79"/>
      <c r="IL3478" s="79"/>
    </row>
    <row r="3479" s="93" customFormat="1" ht="15.75" customHeight="1" spans="3:246">
      <c r="C3479" s="97"/>
      <c r="D3479" s="98"/>
      <c r="F3479" s="99"/>
      <c r="G3479" s="98"/>
      <c r="IE3479" s="79"/>
      <c r="IF3479" s="79"/>
      <c r="IG3479" s="79"/>
      <c r="IH3479" s="79"/>
      <c r="II3479" s="79"/>
      <c r="IJ3479" s="79"/>
      <c r="IK3479" s="79"/>
      <c r="IL3479" s="79"/>
    </row>
    <row r="3480" s="93" customFormat="1" ht="15.75" customHeight="1" spans="3:246">
      <c r="C3480" s="97"/>
      <c r="D3480" s="98"/>
      <c r="F3480" s="99"/>
      <c r="G3480" s="98"/>
      <c r="IE3480" s="79"/>
      <c r="IF3480" s="79"/>
      <c r="IG3480" s="79"/>
      <c r="IH3480" s="79"/>
      <c r="II3480" s="79"/>
      <c r="IJ3480" s="79"/>
      <c r="IK3480" s="79"/>
      <c r="IL3480" s="79"/>
    </row>
    <row r="3481" s="93" customFormat="1" ht="15.75" customHeight="1" spans="3:246">
      <c r="C3481" s="97"/>
      <c r="D3481" s="98"/>
      <c r="F3481" s="99"/>
      <c r="G3481" s="98"/>
      <c r="IE3481" s="79"/>
      <c r="IF3481" s="79"/>
      <c r="IG3481" s="79"/>
      <c r="IH3481" s="79"/>
      <c r="II3481" s="79"/>
      <c r="IJ3481" s="79"/>
      <c r="IK3481" s="79"/>
      <c r="IL3481" s="79"/>
    </row>
    <row r="3482" s="93" customFormat="1" ht="15.75" customHeight="1" spans="3:246">
      <c r="C3482" s="97"/>
      <c r="D3482" s="98"/>
      <c r="F3482" s="99"/>
      <c r="G3482" s="98"/>
      <c r="IE3482" s="79"/>
      <c r="IF3482" s="79"/>
      <c r="IG3482" s="79"/>
      <c r="IH3482" s="79"/>
      <c r="II3482" s="79"/>
      <c r="IJ3482" s="79"/>
      <c r="IK3482" s="79"/>
      <c r="IL3482" s="79"/>
    </row>
    <row r="3483" s="93" customFormat="1" ht="15.75" customHeight="1" spans="3:246">
      <c r="C3483" s="97"/>
      <c r="D3483" s="98"/>
      <c r="F3483" s="99"/>
      <c r="G3483" s="98"/>
      <c r="IE3483" s="79"/>
      <c r="IF3483" s="79"/>
      <c r="IG3483" s="79"/>
      <c r="IH3483" s="79"/>
      <c r="II3483" s="79"/>
      <c r="IJ3483" s="79"/>
      <c r="IK3483" s="79"/>
      <c r="IL3483" s="79"/>
    </row>
    <row r="3484" s="93" customFormat="1" ht="15.75" customHeight="1" spans="3:246">
      <c r="C3484" s="97"/>
      <c r="D3484" s="98"/>
      <c r="F3484" s="99"/>
      <c r="G3484" s="98"/>
      <c r="IE3484" s="79"/>
      <c r="IF3484" s="79"/>
      <c r="IG3484" s="79"/>
      <c r="IH3484" s="79"/>
      <c r="II3484" s="79"/>
      <c r="IJ3484" s="79"/>
      <c r="IK3484" s="79"/>
      <c r="IL3484" s="79"/>
    </row>
    <row r="3485" s="93" customFormat="1" ht="15.75" customHeight="1" spans="3:246">
      <c r="C3485" s="97"/>
      <c r="D3485" s="98"/>
      <c r="F3485" s="99"/>
      <c r="G3485" s="98"/>
      <c r="IE3485" s="79"/>
      <c r="IF3485" s="79"/>
      <c r="IG3485" s="79"/>
      <c r="IH3485" s="79"/>
      <c r="II3485" s="79"/>
      <c r="IJ3485" s="79"/>
      <c r="IK3485" s="79"/>
      <c r="IL3485" s="79"/>
    </row>
    <row r="3486" s="93" customFormat="1" ht="15.75" customHeight="1" spans="3:246">
      <c r="C3486" s="97"/>
      <c r="D3486" s="98"/>
      <c r="F3486" s="99"/>
      <c r="G3486" s="98"/>
      <c r="IE3486" s="79"/>
      <c r="IF3486" s="79"/>
      <c r="IG3486" s="79"/>
      <c r="IH3486" s="79"/>
      <c r="II3486" s="79"/>
      <c r="IJ3486" s="79"/>
      <c r="IK3486" s="79"/>
      <c r="IL3486" s="79"/>
    </row>
    <row r="3487" s="93" customFormat="1" ht="15.75" customHeight="1" spans="3:246">
      <c r="C3487" s="97"/>
      <c r="D3487" s="98"/>
      <c r="F3487" s="99"/>
      <c r="G3487" s="98"/>
      <c r="IE3487" s="79"/>
      <c r="IF3487" s="79"/>
      <c r="IG3487" s="79"/>
      <c r="IH3487" s="79"/>
      <c r="II3487" s="79"/>
      <c r="IJ3487" s="79"/>
      <c r="IK3487" s="79"/>
      <c r="IL3487" s="79"/>
    </row>
    <row r="3488" s="93" customFormat="1" ht="15.75" customHeight="1" spans="3:246">
      <c r="C3488" s="97"/>
      <c r="D3488" s="98"/>
      <c r="F3488" s="99"/>
      <c r="G3488" s="98"/>
      <c r="IE3488" s="79"/>
      <c r="IF3488" s="79"/>
      <c r="IG3488" s="79"/>
      <c r="IH3488" s="79"/>
      <c r="II3488" s="79"/>
      <c r="IJ3488" s="79"/>
      <c r="IK3488" s="79"/>
      <c r="IL3488" s="79"/>
    </row>
    <row r="3489" s="93" customFormat="1" ht="15.75" customHeight="1" spans="3:246">
      <c r="C3489" s="97"/>
      <c r="D3489" s="98"/>
      <c r="F3489" s="99"/>
      <c r="G3489" s="98"/>
      <c r="IE3489" s="79"/>
      <c r="IF3489" s="79"/>
      <c r="IG3489" s="79"/>
      <c r="IH3489" s="79"/>
      <c r="II3489" s="79"/>
      <c r="IJ3489" s="79"/>
      <c r="IK3489" s="79"/>
      <c r="IL3489" s="79"/>
    </row>
    <row r="3490" s="93" customFormat="1" ht="15.75" customHeight="1" spans="3:246">
      <c r="C3490" s="97"/>
      <c r="D3490" s="98"/>
      <c r="F3490" s="99"/>
      <c r="G3490" s="98"/>
      <c r="IE3490" s="79"/>
      <c r="IF3490" s="79"/>
      <c r="IG3490" s="79"/>
      <c r="IH3490" s="79"/>
      <c r="II3490" s="79"/>
      <c r="IJ3490" s="79"/>
      <c r="IK3490" s="79"/>
      <c r="IL3490" s="79"/>
    </row>
    <row r="3491" s="93" customFormat="1" ht="15.75" customHeight="1" spans="3:246">
      <c r="C3491" s="97"/>
      <c r="D3491" s="98"/>
      <c r="F3491" s="99"/>
      <c r="G3491" s="98"/>
      <c r="IE3491" s="79"/>
      <c r="IF3491" s="79"/>
      <c r="IG3491" s="79"/>
      <c r="IH3491" s="79"/>
      <c r="II3491" s="79"/>
      <c r="IJ3491" s="79"/>
      <c r="IK3491" s="79"/>
      <c r="IL3491" s="79"/>
    </row>
    <row r="3492" s="93" customFormat="1" ht="15.75" customHeight="1" spans="3:246">
      <c r="C3492" s="97"/>
      <c r="D3492" s="98"/>
      <c r="F3492" s="99"/>
      <c r="G3492" s="98"/>
      <c r="IE3492" s="79"/>
      <c r="IF3492" s="79"/>
      <c r="IG3492" s="79"/>
      <c r="IH3492" s="79"/>
      <c r="II3492" s="79"/>
      <c r="IJ3492" s="79"/>
      <c r="IK3492" s="79"/>
      <c r="IL3492" s="79"/>
    </row>
    <row r="3493" s="93" customFormat="1" ht="15.75" customHeight="1" spans="3:246">
      <c r="C3493" s="97"/>
      <c r="D3493" s="98"/>
      <c r="F3493" s="99"/>
      <c r="G3493" s="98"/>
      <c r="IE3493" s="79"/>
      <c r="IF3493" s="79"/>
      <c r="IG3493" s="79"/>
      <c r="IH3493" s="79"/>
      <c r="II3493" s="79"/>
      <c r="IJ3493" s="79"/>
      <c r="IK3493" s="79"/>
      <c r="IL3493" s="79"/>
    </row>
    <row r="3494" s="93" customFormat="1" ht="15.75" customHeight="1" spans="3:246">
      <c r="C3494" s="97"/>
      <c r="D3494" s="98"/>
      <c r="F3494" s="99"/>
      <c r="G3494" s="98"/>
      <c r="IE3494" s="79"/>
      <c r="IF3494" s="79"/>
      <c r="IG3494" s="79"/>
      <c r="IH3494" s="79"/>
      <c r="II3494" s="79"/>
      <c r="IJ3494" s="79"/>
      <c r="IK3494" s="79"/>
      <c r="IL3494" s="79"/>
    </row>
    <row r="3495" s="93" customFormat="1" ht="15.75" customHeight="1" spans="3:246">
      <c r="C3495" s="97"/>
      <c r="D3495" s="98"/>
      <c r="F3495" s="99"/>
      <c r="G3495" s="98"/>
      <c r="IE3495" s="79"/>
      <c r="IF3495" s="79"/>
      <c r="IG3495" s="79"/>
      <c r="IH3495" s="79"/>
      <c r="II3495" s="79"/>
      <c r="IJ3495" s="79"/>
      <c r="IK3495" s="79"/>
      <c r="IL3495" s="79"/>
    </row>
    <row r="3496" s="93" customFormat="1" ht="15.75" customHeight="1" spans="3:246">
      <c r="C3496" s="97"/>
      <c r="D3496" s="98"/>
      <c r="F3496" s="99"/>
      <c r="G3496" s="98"/>
      <c r="IE3496" s="79"/>
      <c r="IF3496" s="79"/>
      <c r="IG3496" s="79"/>
      <c r="IH3496" s="79"/>
      <c r="II3496" s="79"/>
      <c r="IJ3496" s="79"/>
      <c r="IK3496" s="79"/>
      <c r="IL3496" s="79"/>
    </row>
    <row r="3497" s="93" customFormat="1" ht="15.75" customHeight="1" spans="3:246">
      <c r="C3497" s="97"/>
      <c r="D3497" s="98"/>
      <c r="F3497" s="99"/>
      <c r="G3497" s="98"/>
      <c r="IE3497" s="79"/>
      <c r="IF3497" s="79"/>
      <c r="IG3497" s="79"/>
      <c r="IH3497" s="79"/>
      <c r="II3497" s="79"/>
      <c r="IJ3497" s="79"/>
      <c r="IK3497" s="79"/>
      <c r="IL3497" s="79"/>
    </row>
    <row r="3498" s="93" customFormat="1" ht="15.75" customHeight="1" spans="3:246">
      <c r="C3498" s="97"/>
      <c r="D3498" s="98"/>
      <c r="F3498" s="99"/>
      <c r="G3498" s="98"/>
      <c r="IE3498" s="79"/>
      <c r="IF3498" s="79"/>
      <c r="IG3498" s="79"/>
      <c r="IH3498" s="79"/>
      <c r="II3498" s="79"/>
      <c r="IJ3498" s="79"/>
      <c r="IK3498" s="79"/>
      <c r="IL3498" s="79"/>
    </row>
    <row r="3499" s="93" customFormat="1" ht="15.75" customHeight="1" spans="3:246">
      <c r="C3499" s="97"/>
      <c r="D3499" s="98"/>
      <c r="F3499" s="99"/>
      <c r="G3499" s="98"/>
      <c r="IE3499" s="79"/>
      <c r="IF3499" s="79"/>
      <c r="IG3499" s="79"/>
      <c r="IH3499" s="79"/>
      <c r="II3499" s="79"/>
      <c r="IJ3499" s="79"/>
      <c r="IK3499" s="79"/>
      <c r="IL3499" s="79"/>
    </row>
    <row r="3500" s="93" customFormat="1" ht="15.75" customHeight="1" spans="3:246">
      <c r="C3500" s="97"/>
      <c r="D3500" s="98"/>
      <c r="F3500" s="99"/>
      <c r="G3500" s="98"/>
      <c r="IE3500" s="79"/>
      <c r="IF3500" s="79"/>
      <c r="IG3500" s="79"/>
      <c r="IH3500" s="79"/>
      <c r="II3500" s="79"/>
      <c r="IJ3500" s="79"/>
      <c r="IK3500" s="79"/>
      <c r="IL3500" s="79"/>
    </row>
    <row r="3501" s="93" customFormat="1" ht="15.75" customHeight="1" spans="3:246">
      <c r="C3501" s="97"/>
      <c r="D3501" s="98"/>
      <c r="F3501" s="99"/>
      <c r="G3501" s="98"/>
      <c r="IE3501" s="79"/>
      <c r="IF3501" s="79"/>
      <c r="IG3501" s="79"/>
      <c r="IH3501" s="79"/>
      <c r="II3501" s="79"/>
      <c r="IJ3501" s="79"/>
      <c r="IK3501" s="79"/>
      <c r="IL3501" s="79"/>
    </row>
    <row r="3502" s="93" customFormat="1" ht="15.75" customHeight="1" spans="3:246">
      <c r="C3502" s="97"/>
      <c r="D3502" s="98"/>
      <c r="F3502" s="99"/>
      <c r="G3502" s="98"/>
      <c r="IE3502" s="79"/>
      <c r="IF3502" s="79"/>
      <c r="IG3502" s="79"/>
      <c r="IH3502" s="79"/>
      <c r="II3502" s="79"/>
      <c r="IJ3502" s="79"/>
      <c r="IK3502" s="79"/>
      <c r="IL3502" s="79"/>
    </row>
    <row r="3503" s="93" customFormat="1" ht="15.75" customHeight="1" spans="3:246">
      <c r="C3503" s="97"/>
      <c r="D3503" s="98"/>
      <c r="F3503" s="99"/>
      <c r="G3503" s="98"/>
      <c r="IE3503" s="79"/>
      <c r="IF3503" s="79"/>
      <c r="IG3503" s="79"/>
      <c r="IH3503" s="79"/>
      <c r="II3503" s="79"/>
      <c r="IJ3503" s="79"/>
      <c r="IK3503" s="79"/>
      <c r="IL3503" s="79"/>
    </row>
    <row r="3504" s="93" customFormat="1" ht="15.75" customHeight="1" spans="3:246">
      <c r="C3504" s="97"/>
      <c r="D3504" s="98"/>
      <c r="F3504" s="99"/>
      <c r="G3504" s="98"/>
      <c r="IE3504" s="79"/>
      <c r="IF3504" s="79"/>
      <c r="IG3504" s="79"/>
      <c r="IH3504" s="79"/>
      <c r="II3504" s="79"/>
      <c r="IJ3504" s="79"/>
      <c r="IK3504" s="79"/>
      <c r="IL3504" s="79"/>
    </row>
    <row r="3505" s="93" customFormat="1" ht="15.75" customHeight="1" spans="3:246">
      <c r="C3505" s="97"/>
      <c r="D3505" s="98"/>
      <c r="F3505" s="99"/>
      <c r="G3505" s="98"/>
      <c r="IE3505" s="79"/>
      <c r="IF3505" s="79"/>
      <c r="IG3505" s="79"/>
      <c r="IH3505" s="79"/>
      <c r="II3505" s="79"/>
      <c r="IJ3505" s="79"/>
      <c r="IK3505" s="79"/>
      <c r="IL3505" s="79"/>
    </row>
    <row r="3506" s="93" customFormat="1" ht="15.75" customHeight="1" spans="3:246">
      <c r="C3506" s="97"/>
      <c r="D3506" s="98"/>
      <c r="F3506" s="99"/>
      <c r="G3506" s="98"/>
      <c r="IE3506" s="79"/>
      <c r="IF3506" s="79"/>
      <c r="IG3506" s="79"/>
      <c r="IH3506" s="79"/>
      <c r="II3506" s="79"/>
      <c r="IJ3506" s="79"/>
      <c r="IK3506" s="79"/>
      <c r="IL3506" s="79"/>
    </row>
    <row r="3507" s="93" customFormat="1" ht="15.75" customHeight="1" spans="3:246">
      <c r="C3507" s="97"/>
      <c r="D3507" s="98"/>
      <c r="F3507" s="99"/>
      <c r="G3507" s="98"/>
      <c r="IE3507" s="79"/>
      <c r="IF3507" s="79"/>
      <c r="IG3507" s="79"/>
      <c r="IH3507" s="79"/>
      <c r="II3507" s="79"/>
      <c r="IJ3507" s="79"/>
      <c r="IK3507" s="79"/>
      <c r="IL3507" s="79"/>
    </row>
    <row r="3508" s="93" customFormat="1" ht="15.75" customHeight="1" spans="3:246">
      <c r="C3508" s="97"/>
      <c r="D3508" s="98"/>
      <c r="F3508" s="99"/>
      <c r="G3508" s="98"/>
      <c r="IE3508" s="79"/>
      <c r="IF3508" s="79"/>
      <c r="IG3508" s="79"/>
      <c r="IH3508" s="79"/>
      <c r="II3508" s="79"/>
      <c r="IJ3508" s="79"/>
      <c r="IK3508" s="79"/>
      <c r="IL3508" s="79"/>
    </row>
    <row r="3509" s="93" customFormat="1" ht="15.75" customHeight="1" spans="3:246">
      <c r="C3509" s="97"/>
      <c r="D3509" s="98"/>
      <c r="F3509" s="99"/>
      <c r="G3509" s="98"/>
      <c r="IE3509" s="79"/>
      <c r="IF3509" s="79"/>
      <c r="IG3509" s="79"/>
      <c r="IH3509" s="79"/>
      <c r="II3509" s="79"/>
      <c r="IJ3509" s="79"/>
      <c r="IK3509" s="79"/>
      <c r="IL3509" s="79"/>
    </row>
    <row r="3510" s="93" customFormat="1" ht="15.75" customHeight="1" spans="3:246">
      <c r="C3510" s="97"/>
      <c r="D3510" s="98"/>
      <c r="F3510" s="99"/>
      <c r="G3510" s="98"/>
      <c r="IE3510" s="79"/>
      <c r="IF3510" s="79"/>
      <c r="IG3510" s="79"/>
      <c r="IH3510" s="79"/>
      <c r="II3510" s="79"/>
      <c r="IJ3510" s="79"/>
      <c r="IK3510" s="79"/>
      <c r="IL3510" s="79"/>
    </row>
    <row r="3511" s="93" customFormat="1" ht="15.75" customHeight="1" spans="3:246">
      <c r="C3511" s="97"/>
      <c r="D3511" s="98"/>
      <c r="F3511" s="99"/>
      <c r="G3511" s="98"/>
      <c r="IE3511" s="79"/>
      <c r="IF3511" s="79"/>
      <c r="IG3511" s="79"/>
      <c r="IH3511" s="79"/>
      <c r="II3511" s="79"/>
      <c r="IJ3511" s="79"/>
      <c r="IK3511" s="79"/>
      <c r="IL3511" s="79"/>
    </row>
    <row r="3512" s="93" customFormat="1" ht="15.75" customHeight="1" spans="3:246">
      <c r="C3512" s="97"/>
      <c r="D3512" s="98"/>
      <c r="F3512" s="99"/>
      <c r="G3512" s="98"/>
      <c r="IE3512" s="79"/>
      <c r="IF3512" s="79"/>
      <c r="IG3512" s="79"/>
      <c r="IH3512" s="79"/>
      <c r="II3512" s="79"/>
      <c r="IJ3512" s="79"/>
      <c r="IK3512" s="79"/>
      <c r="IL3512" s="79"/>
    </row>
    <row r="3513" s="93" customFormat="1" ht="15.75" customHeight="1" spans="3:246">
      <c r="C3513" s="97"/>
      <c r="D3513" s="98"/>
      <c r="F3513" s="99"/>
      <c r="G3513" s="98"/>
      <c r="IE3513" s="79"/>
      <c r="IF3513" s="79"/>
      <c r="IG3513" s="79"/>
      <c r="IH3513" s="79"/>
      <c r="II3513" s="79"/>
      <c r="IJ3513" s="79"/>
      <c r="IK3513" s="79"/>
      <c r="IL3513" s="79"/>
    </row>
    <row r="3514" s="93" customFormat="1" ht="15.75" customHeight="1" spans="3:246">
      <c r="C3514" s="97"/>
      <c r="D3514" s="98"/>
      <c r="F3514" s="99"/>
      <c r="G3514" s="98"/>
      <c r="IE3514" s="79"/>
      <c r="IF3514" s="79"/>
      <c r="IG3514" s="79"/>
      <c r="IH3514" s="79"/>
      <c r="II3514" s="79"/>
      <c r="IJ3514" s="79"/>
      <c r="IK3514" s="79"/>
      <c r="IL3514" s="79"/>
    </row>
    <row r="3515" s="93" customFormat="1" ht="15.75" customHeight="1" spans="3:246">
      <c r="C3515" s="97"/>
      <c r="D3515" s="98"/>
      <c r="F3515" s="99"/>
      <c r="G3515" s="98"/>
      <c r="IE3515" s="79"/>
      <c r="IF3515" s="79"/>
      <c r="IG3515" s="79"/>
      <c r="IH3515" s="79"/>
      <c r="II3515" s="79"/>
      <c r="IJ3515" s="79"/>
      <c r="IK3515" s="79"/>
      <c r="IL3515" s="79"/>
    </row>
    <row r="3516" s="93" customFormat="1" ht="15.75" customHeight="1" spans="3:246">
      <c r="C3516" s="97"/>
      <c r="D3516" s="98"/>
      <c r="F3516" s="99"/>
      <c r="G3516" s="98"/>
      <c r="IE3516" s="79"/>
      <c r="IF3516" s="79"/>
      <c r="IG3516" s="79"/>
      <c r="IH3516" s="79"/>
      <c r="II3516" s="79"/>
      <c r="IJ3516" s="79"/>
      <c r="IK3516" s="79"/>
      <c r="IL3516" s="79"/>
    </row>
    <row r="3517" s="93" customFormat="1" ht="15.75" customHeight="1" spans="3:246">
      <c r="C3517" s="97"/>
      <c r="D3517" s="98"/>
      <c r="F3517" s="99"/>
      <c r="G3517" s="98"/>
      <c r="IE3517" s="79"/>
      <c r="IF3517" s="79"/>
      <c r="IG3517" s="79"/>
      <c r="IH3517" s="79"/>
      <c r="II3517" s="79"/>
      <c r="IJ3517" s="79"/>
      <c r="IK3517" s="79"/>
      <c r="IL3517" s="79"/>
    </row>
    <row r="3518" s="93" customFormat="1" ht="15.75" customHeight="1" spans="3:246">
      <c r="C3518" s="97"/>
      <c r="D3518" s="98"/>
      <c r="F3518" s="99"/>
      <c r="G3518" s="98"/>
      <c r="IE3518" s="79"/>
      <c r="IF3518" s="79"/>
      <c r="IG3518" s="79"/>
      <c r="IH3518" s="79"/>
      <c r="II3518" s="79"/>
      <c r="IJ3518" s="79"/>
      <c r="IK3518" s="79"/>
      <c r="IL3518" s="79"/>
    </row>
    <row r="3519" s="93" customFormat="1" ht="15.75" customHeight="1" spans="3:246">
      <c r="C3519" s="97"/>
      <c r="D3519" s="98"/>
      <c r="F3519" s="99"/>
      <c r="G3519" s="98"/>
      <c r="IE3519" s="79"/>
      <c r="IF3519" s="79"/>
      <c r="IG3519" s="79"/>
      <c r="IH3519" s="79"/>
      <c r="II3519" s="79"/>
      <c r="IJ3519" s="79"/>
      <c r="IK3519" s="79"/>
      <c r="IL3519" s="79"/>
    </row>
    <row r="3520" s="93" customFormat="1" ht="15.75" customHeight="1" spans="3:246">
      <c r="C3520" s="97"/>
      <c r="D3520" s="98"/>
      <c r="F3520" s="99"/>
      <c r="G3520" s="98"/>
      <c r="IE3520" s="79"/>
      <c r="IF3520" s="79"/>
      <c r="IG3520" s="79"/>
      <c r="IH3520" s="79"/>
      <c r="II3520" s="79"/>
      <c r="IJ3520" s="79"/>
      <c r="IK3520" s="79"/>
      <c r="IL3520" s="79"/>
    </row>
    <row r="3521" s="93" customFormat="1" ht="15.75" customHeight="1" spans="3:246">
      <c r="C3521" s="97"/>
      <c r="D3521" s="98"/>
      <c r="F3521" s="99"/>
      <c r="G3521" s="98"/>
      <c r="IE3521" s="79"/>
      <c r="IF3521" s="79"/>
      <c r="IG3521" s="79"/>
      <c r="IH3521" s="79"/>
      <c r="II3521" s="79"/>
      <c r="IJ3521" s="79"/>
      <c r="IK3521" s="79"/>
      <c r="IL3521" s="79"/>
    </row>
    <row r="3522" s="93" customFormat="1" ht="15.75" customHeight="1" spans="3:246">
      <c r="C3522" s="97"/>
      <c r="D3522" s="98"/>
      <c r="F3522" s="99"/>
      <c r="G3522" s="98"/>
      <c r="IE3522" s="79"/>
      <c r="IF3522" s="79"/>
      <c r="IG3522" s="79"/>
      <c r="IH3522" s="79"/>
      <c r="II3522" s="79"/>
      <c r="IJ3522" s="79"/>
      <c r="IK3522" s="79"/>
      <c r="IL3522" s="79"/>
    </row>
    <row r="3523" s="93" customFormat="1" ht="15.75" customHeight="1" spans="3:246">
      <c r="C3523" s="97"/>
      <c r="D3523" s="98"/>
      <c r="F3523" s="99"/>
      <c r="G3523" s="98"/>
      <c r="IE3523" s="79"/>
      <c r="IF3523" s="79"/>
      <c r="IG3523" s="79"/>
      <c r="IH3523" s="79"/>
      <c r="II3523" s="79"/>
      <c r="IJ3523" s="79"/>
      <c r="IK3523" s="79"/>
      <c r="IL3523" s="79"/>
    </row>
    <row r="3524" s="93" customFormat="1" ht="15.75" customHeight="1" spans="3:246">
      <c r="C3524" s="97"/>
      <c r="D3524" s="98"/>
      <c r="F3524" s="99"/>
      <c r="G3524" s="98"/>
      <c r="IE3524" s="79"/>
      <c r="IF3524" s="79"/>
      <c r="IG3524" s="79"/>
      <c r="IH3524" s="79"/>
      <c r="II3524" s="79"/>
      <c r="IJ3524" s="79"/>
      <c r="IK3524" s="79"/>
      <c r="IL3524" s="79"/>
    </row>
    <row r="3525" s="93" customFormat="1" ht="15.75" customHeight="1" spans="3:246">
      <c r="C3525" s="97"/>
      <c r="D3525" s="98"/>
      <c r="F3525" s="99"/>
      <c r="G3525" s="98"/>
      <c r="IE3525" s="79"/>
      <c r="IF3525" s="79"/>
      <c r="IG3525" s="79"/>
      <c r="IH3525" s="79"/>
      <c r="II3525" s="79"/>
      <c r="IJ3525" s="79"/>
      <c r="IK3525" s="79"/>
      <c r="IL3525" s="79"/>
    </row>
    <row r="3526" s="93" customFormat="1" ht="15.75" customHeight="1" spans="3:246">
      <c r="C3526" s="97"/>
      <c r="D3526" s="98"/>
      <c r="F3526" s="99"/>
      <c r="G3526" s="98"/>
      <c r="IE3526" s="79"/>
      <c r="IF3526" s="79"/>
      <c r="IG3526" s="79"/>
      <c r="IH3526" s="79"/>
      <c r="II3526" s="79"/>
      <c r="IJ3526" s="79"/>
      <c r="IK3526" s="79"/>
      <c r="IL3526" s="79"/>
    </row>
    <row r="3527" s="93" customFormat="1" ht="15.75" customHeight="1" spans="3:246">
      <c r="C3527" s="97"/>
      <c r="D3527" s="98"/>
      <c r="F3527" s="99"/>
      <c r="G3527" s="98"/>
      <c r="IE3527" s="79"/>
      <c r="IF3527" s="79"/>
      <c r="IG3527" s="79"/>
      <c r="IH3527" s="79"/>
      <c r="II3527" s="79"/>
      <c r="IJ3527" s="79"/>
      <c r="IK3527" s="79"/>
      <c r="IL3527" s="79"/>
    </row>
    <row r="3528" s="93" customFormat="1" ht="15.75" customHeight="1" spans="3:246">
      <c r="C3528" s="97"/>
      <c r="D3528" s="98"/>
      <c r="F3528" s="99"/>
      <c r="G3528" s="98"/>
      <c r="IE3528" s="79"/>
      <c r="IF3528" s="79"/>
      <c r="IG3528" s="79"/>
      <c r="IH3528" s="79"/>
      <c r="II3528" s="79"/>
      <c r="IJ3528" s="79"/>
      <c r="IK3528" s="79"/>
      <c r="IL3528" s="79"/>
    </row>
    <row r="3529" s="93" customFormat="1" ht="15.75" customHeight="1" spans="3:246">
      <c r="C3529" s="97"/>
      <c r="D3529" s="98"/>
      <c r="F3529" s="99"/>
      <c r="G3529" s="98"/>
      <c r="IE3529" s="79"/>
      <c r="IF3529" s="79"/>
      <c r="IG3529" s="79"/>
      <c r="IH3529" s="79"/>
      <c r="II3529" s="79"/>
      <c r="IJ3529" s="79"/>
      <c r="IK3529" s="79"/>
      <c r="IL3529" s="79"/>
    </row>
    <row r="3530" s="93" customFormat="1" ht="15.75" customHeight="1" spans="3:246">
      <c r="C3530" s="97"/>
      <c r="D3530" s="98"/>
      <c r="F3530" s="99"/>
      <c r="G3530" s="98"/>
      <c r="IE3530" s="79"/>
      <c r="IF3530" s="79"/>
      <c r="IG3530" s="79"/>
      <c r="IH3530" s="79"/>
      <c r="II3530" s="79"/>
      <c r="IJ3530" s="79"/>
      <c r="IK3530" s="79"/>
      <c r="IL3530" s="79"/>
    </row>
    <row r="3531" s="93" customFormat="1" ht="15.75" customHeight="1" spans="3:246">
      <c r="C3531" s="97"/>
      <c r="D3531" s="98"/>
      <c r="F3531" s="99"/>
      <c r="G3531" s="98"/>
      <c r="IE3531" s="79"/>
      <c r="IF3531" s="79"/>
      <c r="IG3531" s="79"/>
      <c r="IH3531" s="79"/>
      <c r="II3531" s="79"/>
      <c r="IJ3531" s="79"/>
      <c r="IK3531" s="79"/>
      <c r="IL3531" s="79"/>
    </row>
    <row r="3532" s="93" customFormat="1" ht="15.75" customHeight="1" spans="3:246">
      <c r="C3532" s="97"/>
      <c r="D3532" s="98"/>
      <c r="F3532" s="99"/>
      <c r="G3532" s="98"/>
      <c r="IE3532" s="79"/>
      <c r="IF3532" s="79"/>
      <c r="IG3532" s="79"/>
      <c r="IH3532" s="79"/>
      <c r="II3532" s="79"/>
      <c r="IJ3532" s="79"/>
      <c r="IK3532" s="79"/>
      <c r="IL3532" s="79"/>
    </row>
    <row r="3533" s="93" customFormat="1" ht="15.75" customHeight="1" spans="3:246">
      <c r="C3533" s="97"/>
      <c r="D3533" s="98"/>
      <c r="F3533" s="99"/>
      <c r="G3533" s="98"/>
      <c r="IE3533" s="79"/>
      <c r="IF3533" s="79"/>
      <c r="IG3533" s="79"/>
      <c r="IH3533" s="79"/>
      <c r="II3533" s="79"/>
      <c r="IJ3533" s="79"/>
      <c r="IK3533" s="79"/>
      <c r="IL3533" s="79"/>
    </row>
    <row r="3534" s="93" customFormat="1" ht="15.75" customHeight="1" spans="3:246">
      <c r="C3534" s="97"/>
      <c r="D3534" s="98"/>
      <c r="F3534" s="99"/>
      <c r="G3534" s="98"/>
      <c r="IE3534" s="79"/>
      <c r="IF3534" s="79"/>
      <c r="IG3534" s="79"/>
      <c r="IH3534" s="79"/>
      <c r="II3534" s="79"/>
      <c r="IJ3534" s="79"/>
      <c r="IK3534" s="79"/>
      <c r="IL3534" s="79"/>
    </row>
    <row r="3535" s="93" customFormat="1" ht="15.75" customHeight="1" spans="3:246">
      <c r="C3535" s="97"/>
      <c r="D3535" s="98"/>
      <c r="F3535" s="99"/>
      <c r="G3535" s="98"/>
      <c r="IE3535" s="79"/>
      <c r="IF3535" s="79"/>
      <c r="IG3535" s="79"/>
      <c r="IH3535" s="79"/>
      <c r="II3535" s="79"/>
      <c r="IJ3535" s="79"/>
      <c r="IK3535" s="79"/>
      <c r="IL3535" s="79"/>
    </row>
    <row r="3536" s="93" customFormat="1" ht="15.75" customHeight="1" spans="3:246">
      <c r="C3536" s="97"/>
      <c r="D3536" s="98"/>
      <c r="F3536" s="99"/>
      <c r="G3536" s="98"/>
      <c r="IE3536" s="79"/>
      <c r="IF3536" s="79"/>
      <c r="IG3536" s="79"/>
      <c r="IH3536" s="79"/>
      <c r="II3536" s="79"/>
      <c r="IJ3536" s="79"/>
      <c r="IK3536" s="79"/>
      <c r="IL3536" s="79"/>
    </row>
    <row r="3537" s="93" customFormat="1" ht="15.75" customHeight="1" spans="3:246">
      <c r="C3537" s="97"/>
      <c r="D3537" s="98"/>
      <c r="F3537" s="99"/>
      <c r="G3537" s="98"/>
      <c r="IE3537" s="79"/>
      <c r="IF3537" s="79"/>
      <c r="IG3537" s="79"/>
      <c r="IH3537" s="79"/>
      <c r="II3537" s="79"/>
      <c r="IJ3537" s="79"/>
      <c r="IK3537" s="79"/>
      <c r="IL3537" s="79"/>
    </row>
    <row r="3538" s="93" customFormat="1" ht="15.75" customHeight="1" spans="3:246">
      <c r="C3538" s="97"/>
      <c r="D3538" s="98"/>
      <c r="F3538" s="99"/>
      <c r="G3538" s="98"/>
      <c r="IE3538" s="79"/>
      <c r="IF3538" s="79"/>
      <c r="IG3538" s="79"/>
      <c r="IH3538" s="79"/>
      <c r="II3538" s="79"/>
      <c r="IJ3538" s="79"/>
      <c r="IK3538" s="79"/>
      <c r="IL3538" s="79"/>
    </row>
    <row r="3539" s="93" customFormat="1" ht="15.75" customHeight="1" spans="3:246">
      <c r="C3539" s="97"/>
      <c r="D3539" s="98"/>
      <c r="F3539" s="99"/>
      <c r="G3539" s="98"/>
      <c r="IE3539" s="79"/>
      <c r="IF3539" s="79"/>
      <c r="IG3539" s="79"/>
      <c r="IH3539" s="79"/>
      <c r="II3539" s="79"/>
      <c r="IJ3539" s="79"/>
      <c r="IK3539" s="79"/>
      <c r="IL3539" s="79"/>
    </row>
    <row r="3540" s="93" customFormat="1" ht="15.75" customHeight="1" spans="3:246">
      <c r="C3540" s="97"/>
      <c r="D3540" s="98"/>
      <c r="F3540" s="99"/>
      <c r="G3540" s="98"/>
      <c r="IE3540" s="79"/>
      <c r="IF3540" s="79"/>
      <c r="IG3540" s="79"/>
      <c r="IH3540" s="79"/>
      <c r="II3540" s="79"/>
      <c r="IJ3540" s="79"/>
      <c r="IK3540" s="79"/>
      <c r="IL3540" s="79"/>
    </row>
    <row r="3541" s="93" customFormat="1" ht="15.75" customHeight="1" spans="3:246">
      <c r="C3541" s="97"/>
      <c r="D3541" s="98"/>
      <c r="F3541" s="99"/>
      <c r="G3541" s="98"/>
      <c r="IE3541" s="79"/>
      <c r="IF3541" s="79"/>
      <c r="IG3541" s="79"/>
      <c r="IH3541" s="79"/>
      <c r="II3541" s="79"/>
      <c r="IJ3541" s="79"/>
      <c r="IK3541" s="79"/>
      <c r="IL3541" s="79"/>
    </row>
    <row r="3542" s="93" customFormat="1" ht="15.75" customHeight="1" spans="3:246">
      <c r="C3542" s="97"/>
      <c r="D3542" s="98"/>
      <c r="F3542" s="99"/>
      <c r="G3542" s="98"/>
      <c r="IE3542" s="79"/>
      <c r="IF3542" s="79"/>
      <c r="IG3542" s="79"/>
      <c r="IH3542" s="79"/>
      <c r="II3542" s="79"/>
      <c r="IJ3542" s="79"/>
      <c r="IK3542" s="79"/>
      <c r="IL3542" s="79"/>
    </row>
    <row r="3543" s="93" customFormat="1" ht="15.75" customHeight="1" spans="3:246">
      <c r="C3543" s="97"/>
      <c r="D3543" s="98"/>
      <c r="F3543" s="99"/>
      <c r="G3543" s="98"/>
      <c r="IE3543" s="79"/>
      <c r="IF3543" s="79"/>
      <c r="IG3543" s="79"/>
      <c r="IH3543" s="79"/>
      <c r="II3543" s="79"/>
      <c r="IJ3543" s="79"/>
      <c r="IK3543" s="79"/>
      <c r="IL3543" s="79"/>
    </row>
    <row r="3544" s="93" customFormat="1" ht="15.75" customHeight="1" spans="3:246">
      <c r="C3544" s="97"/>
      <c r="D3544" s="98"/>
      <c r="F3544" s="99"/>
      <c r="G3544" s="98"/>
      <c r="IE3544" s="79"/>
      <c r="IF3544" s="79"/>
      <c r="IG3544" s="79"/>
      <c r="IH3544" s="79"/>
      <c r="II3544" s="79"/>
      <c r="IJ3544" s="79"/>
      <c r="IK3544" s="79"/>
      <c r="IL3544" s="79"/>
    </row>
    <row r="3545" s="93" customFormat="1" ht="15.75" customHeight="1" spans="3:246">
      <c r="C3545" s="97"/>
      <c r="D3545" s="98"/>
      <c r="F3545" s="99"/>
      <c r="G3545" s="98"/>
      <c r="IE3545" s="79"/>
      <c r="IF3545" s="79"/>
      <c r="IG3545" s="79"/>
      <c r="IH3545" s="79"/>
      <c r="II3545" s="79"/>
      <c r="IJ3545" s="79"/>
      <c r="IK3545" s="79"/>
      <c r="IL3545" s="79"/>
    </row>
    <row r="3546" s="93" customFormat="1" ht="15.75" customHeight="1" spans="3:246">
      <c r="C3546" s="97"/>
      <c r="D3546" s="98"/>
      <c r="F3546" s="99"/>
      <c r="G3546" s="98"/>
      <c r="IE3546" s="79"/>
      <c r="IF3546" s="79"/>
      <c r="IG3546" s="79"/>
      <c r="IH3546" s="79"/>
      <c r="II3546" s="79"/>
      <c r="IJ3546" s="79"/>
      <c r="IK3546" s="79"/>
      <c r="IL3546" s="79"/>
    </row>
    <row r="3547" s="93" customFormat="1" ht="15.75" customHeight="1" spans="3:246">
      <c r="C3547" s="97"/>
      <c r="D3547" s="98"/>
      <c r="F3547" s="99"/>
      <c r="G3547" s="98"/>
      <c r="IE3547" s="79"/>
      <c r="IF3547" s="79"/>
      <c r="IG3547" s="79"/>
      <c r="IH3547" s="79"/>
      <c r="II3547" s="79"/>
      <c r="IJ3547" s="79"/>
      <c r="IK3547" s="79"/>
      <c r="IL3547" s="79"/>
    </row>
    <row r="3548" s="93" customFormat="1" ht="15.75" customHeight="1" spans="3:246">
      <c r="C3548" s="97"/>
      <c r="D3548" s="98"/>
      <c r="F3548" s="99"/>
      <c r="G3548" s="98"/>
      <c r="IE3548" s="79"/>
      <c r="IF3548" s="79"/>
      <c r="IG3548" s="79"/>
      <c r="IH3548" s="79"/>
      <c r="II3548" s="79"/>
      <c r="IJ3548" s="79"/>
      <c r="IK3548" s="79"/>
      <c r="IL3548" s="79"/>
    </row>
    <row r="3549" s="93" customFormat="1" ht="15.75" customHeight="1" spans="3:246">
      <c r="C3549" s="97"/>
      <c r="D3549" s="98"/>
      <c r="F3549" s="99"/>
      <c r="G3549" s="98"/>
      <c r="IE3549" s="79"/>
      <c r="IF3549" s="79"/>
      <c r="IG3549" s="79"/>
      <c r="IH3549" s="79"/>
      <c r="II3549" s="79"/>
      <c r="IJ3549" s="79"/>
      <c r="IK3549" s="79"/>
      <c r="IL3549" s="79"/>
    </row>
    <row r="3550" s="93" customFormat="1" ht="15.75" customHeight="1" spans="3:246">
      <c r="C3550" s="97"/>
      <c r="D3550" s="98"/>
      <c r="F3550" s="99"/>
      <c r="G3550" s="98"/>
      <c r="IE3550" s="79"/>
      <c r="IF3550" s="79"/>
      <c r="IG3550" s="79"/>
      <c r="IH3550" s="79"/>
      <c r="II3550" s="79"/>
      <c r="IJ3550" s="79"/>
      <c r="IK3550" s="79"/>
      <c r="IL3550" s="79"/>
    </row>
    <row r="3551" s="93" customFormat="1" ht="15.75" customHeight="1" spans="3:246">
      <c r="C3551" s="97"/>
      <c r="D3551" s="98"/>
      <c r="F3551" s="99"/>
      <c r="G3551" s="98"/>
      <c r="IE3551" s="79"/>
      <c r="IF3551" s="79"/>
      <c r="IG3551" s="79"/>
      <c r="IH3551" s="79"/>
      <c r="II3551" s="79"/>
      <c r="IJ3551" s="79"/>
      <c r="IK3551" s="79"/>
      <c r="IL3551" s="79"/>
    </row>
    <row r="3552" s="93" customFormat="1" ht="15.75" customHeight="1" spans="3:246">
      <c r="C3552" s="97"/>
      <c r="D3552" s="98"/>
      <c r="F3552" s="99"/>
      <c r="G3552" s="98"/>
      <c r="IE3552" s="79"/>
      <c r="IF3552" s="79"/>
      <c r="IG3552" s="79"/>
      <c r="IH3552" s="79"/>
      <c r="II3552" s="79"/>
      <c r="IJ3552" s="79"/>
      <c r="IK3552" s="79"/>
      <c r="IL3552" s="79"/>
    </row>
    <row r="3553" s="93" customFormat="1" ht="15.75" customHeight="1" spans="3:246">
      <c r="C3553" s="97"/>
      <c r="D3553" s="98"/>
      <c r="F3553" s="99"/>
      <c r="G3553" s="98"/>
      <c r="IE3553" s="79"/>
      <c r="IF3553" s="79"/>
      <c r="IG3553" s="79"/>
      <c r="IH3553" s="79"/>
      <c r="II3553" s="79"/>
      <c r="IJ3553" s="79"/>
      <c r="IK3553" s="79"/>
      <c r="IL3553" s="79"/>
    </row>
    <row r="3554" s="93" customFormat="1" ht="15.75" customHeight="1" spans="3:246">
      <c r="C3554" s="97"/>
      <c r="D3554" s="98"/>
      <c r="F3554" s="99"/>
      <c r="G3554" s="98"/>
      <c r="IE3554" s="79"/>
      <c r="IF3554" s="79"/>
      <c r="IG3554" s="79"/>
      <c r="IH3554" s="79"/>
      <c r="II3554" s="79"/>
      <c r="IJ3554" s="79"/>
      <c r="IK3554" s="79"/>
      <c r="IL3554" s="79"/>
    </row>
    <row r="3555" s="93" customFormat="1" ht="15.75" customHeight="1" spans="3:246">
      <c r="C3555" s="97"/>
      <c r="D3555" s="98"/>
      <c r="F3555" s="99"/>
      <c r="G3555" s="98"/>
      <c r="IE3555" s="79"/>
      <c r="IF3555" s="79"/>
      <c r="IG3555" s="79"/>
      <c r="IH3555" s="79"/>
      <c r="II3555" s="79"/>
      <c r="IJ3555" s="79"/>
      <c r="IK3555" s="79"/>
      <c r="IL3555" s="79"/>
    </row>
    <row r="3556" s="93" customFormat="1" ht="15.75" customHeight="1" spans="3:246">
      <c r="C3556" s="97"/>
      <c r="D3556" s="98"/>
      <c r="F3556" s="99"/>
      <c r="G3556" s="98"/>
      <c r="IE3556" s="79"/>
      <c r="IF3556" s="79"/>
      <c r="IG3556" s="79"/>
      <c r="IH3556" s="79"/>
      <c r="II3556" s="79"/>
      <c r="IJ3556" s="79"/>
      <c r="IK3556" s="79"/>
      <c r="IL3556" s="79"/>
    </row>
    <row r="3557" s="93" customFormat="1" ht="15.75" customHeight="1" spans="3:246">
      <c r="C3557" s="97"/>
      <c r="D3557" s="98"/>
      <c r="F3557" s="99"/>
      <c r="G3557" s="98"/>
      <c r="IE3557" s="79"/>
      <c r="IF3557" s="79"/>
      <c r="IG3557" s="79"/>
      <c r="IH3557" s="79"/>
      <c r="II3557" s="79"/>
      <c r="IJ3557" s="79"/>
      <c r="IK3557" s="79"/>
      <c r="IL3557" s="79"/>
    </row>
    <row r="3558" s="93" customFormat="1" ht="15.75" customHeight="1" spans="3:246">
      <c r="C3558" s="97"/>
      <c r="D3558" s="98"/>
      <c r="F3558" s="99"/>
      <c r="G3558" s="98"/>
      <c r="IE3558" s="79"/>
      <c r="IF3558" s="79"/>
      <c r="IG3558" s="79"/>
      <c r="IH3558" s="79"/>
      <c r="II3558" s="79"/>
      <c r="IJ3558" s="79"/>
      <c r="IK3558" s="79"/>
      <c r="IL3558" s="79"/>
    </row>
    <row r="3559" s="93" customFormat="1" ht="15.75" customHeight="1" spans="3:246">
      <c r="C3559" s="97"/>
      <c r="D3559" s="98"/>
      <c r="F3559" s="99"/>
      <c r="G3559" s="98"/>
      <c r="IE3559" s="79"/>
      <c r="IF3559" s="79"/>
      <c r="IG3559" s="79"/>
      <c r="IH3559" s="79"/>
      <c r="II3559" s="79"/>
      <c r="IJ3559" s="79"/>
      <c r="IK3559" s="79"/>
      <c r="IL3559" s="79"/>
    </row>
    <row r="3560" s="93" customFormat="1" ht="15.75" customHeight="1" spans="3:246">
      <c r="C3560" s="97"/>
      <c r="D3560" s="98"/>
      <c r="F3560" s="99"/>
      <c r="G3560" s="98"/>
      <c r="IE3560" s="79"/>
      <c r="IF3560" s="79"/>
      <c r="IG3560" s="79"/>
      <c r="IH3560" s="79"/>
      <c r="II3560" s="79"/>
      <c r="IJ3560" s="79"/>
      <c r="IK3560" s="79"/>
      <c r="IL3560" s="79"/>
    </row>
    <row r="3561" s="93" customFormat="1" ht="15.75" customHeight="1" spans="3:246">
      <c r="C3561" s="97"/>
      <c r="D3561" s="98"/>
      <c r="F3561" s="99"/>
      <c r="G3561" s="98"/>
      <c r="IE3561" s="79"/>
      <c r="IF3561" s="79"/>
      <c r="IG3561" s="79"/>
      <c r="IH3561" s="79"/>
      <c r="II3561" s="79"/>
      <c r="IJ3561" s="79"/>
      <c r="IK3561" s="79"/>
      <c r="IL3561" s="79"/>
    </row>
    <row r="3562" s="93" customFormat="1" ht="15.75" customHeight="1" spans="3:246">
      <c r="C3562" s="97"/>
      <c r="D3562" s="98"/>
      <c r="F3562" s="99"/>
      <c r="G3562" s="98"/>
      <c r="IE3562" s="79"/>
      <c r="IF3562" s="79"/>
      <c r="IG3562" s="79"/>
      <c r="IH3562" s="79"/>
      <c r="II3562" s="79"/>
      <c r="IJ3562" s="79"/>
      <c r="IK3562" s="79"/>
      <c r="IL3562" s="79"/>
    </row>
    <row r="3563" s="93" customFormat="1" ht="15.75" customHeight="1" spans="3:246">
      <c r="C3563" s="97"/>
      <c r="D3563" s="98"/>
      <c r="F3563" s="99"/>
      <c r="G3563" s="98"/>
      <c r="IE3563" s="79"/>
      <c r="IF3563" s="79"/>
      <c r="IG3563" s="79"/>
      <c r="IH3563" s="79"/>
      <c r="II3563" s="79"/>
      <c r="IJ3563" s="79"/>
      <c r="IK3563" s="79"/>
      <c r="IL3563" s="79"/>
    </row>
    <row r="3564" s="93" customFormat="1" ht="15.75" customHeight="1" spans="3:246">
      <c r="C3564" s="97"/>
      <c r="D3564" s="98"/>
      <c r="F3564" s="99"/>
      <c r="G3564" s="98"/>
      <c r="IE3564" s="79"/>
      <c r="IF3564" s="79"/>
      <c r="IG3564" s="79"/>
      <c r="IH3564" s="79"/>
      <c r="II3564" s="79"/>
      <c r="IJ3564" s="79"/>
      <c r="IK3564" s="79"/>
      <c r="IL3564" s="79"/>
    </row>
    <row r="3565" s="93" customFormat="1" ht="15.75" customHeight="1" spans="3:246">
      <c r="C3565" s="97"/>
      <c r="D3565" s="98"/>
      <c r="F3565" s="99"/>
      <c r="G3565" s="98"/>
      <c r="IE3565" s="79"/>
      <c r="IF3565" s="79"/>
      <c r="IG3565" s="79"/>
      <c r="IH3565" s="79"/>
      <c r="II3565" s="79"/>
      <c r="IJ3565" s="79"/>
      <c r="IK3565" s="79"/>
      <c r="IL3565" s="79"/>
    </row>
    <row r="3566" s="93" customFormat="1" ht="15.75" customHeight="1" spans="3:246">
      <c r="C3566" s="97"/>
      <c r="D3566" s="98"/>
      <c r="F3566" s="99"/>
      <c r="G3566" s="98"/>
      <c r="IE3566" s="79"/>
      <c r="IF3566" s="79"/>
      <c r="IG3566" s="79"/>
      <c r="IH3566" s="79"/>
      <c r="II3566" s="79"/>
      <c r="IJ3566" s="79"/>
      <c r="IK3566" s="79"/>
      <c r="IL3566" s="79"/>
    </row>
    <row r="3567" s="93" customFormat="1" ht="15.75" customHeight="1" spans="3:246">
      <c r="C3567" s="97"/>
      <c r="D3567" s="98"/>
      <c r="F3567" s="99"/>
      <c r="G3567" s="98"/>
      <c r="IE3567" s="79"/>
      <c r="IF3567" s="79"/>
      <c r="IG3567" s="79"/>
      <c r="IH3567" s="79"/>
      <c r="II3567" s="79"/>
      <c r="IJ3567" s="79"/>
      <c r="IK3567" s="79"/>
      <c r="IL3567" s="79"/>
    </row>
    <row r="3568" s="93" customFormat="1" ht="15.75" customHeight="1" spans="3:246">
      <c r="C3568" s="97"/>
      <c r="D3568" s="98"/>
      <c r="F3568" s="99"/>
      <c r="G3568" s="98"/>
      <c r="IE3568" s="79"/>
      <c r="IF3568" s="79"/>
      <c r="IG3568" s="79"/>
      <c r="IH3568" s="79"/>
      <c r="II3568" s="79"/>
      <c r="IJ3568" s="79"/>
      <c r="IK3568" s="79"/>
      <c r="IL3568" s="79"/>
    </row>
    <row r="3569" s="93" customFormat="1" ht="15.75" customHeight="1" spans="3:246">
      <c r="C3569" s="97"/>
      <c r="D3569" s="98"/>
      <c r="F3569" s="99"/>
      <c r="G3569" s="98"/>
      <c r="IE3569" s="79"/>
      <c r="IF3569" s="79"/>
      <c r="IG3569" s="79"/>
      <c r="IH3569" s="79"/>
      <c r="II3569" s="79"/>
      <c r="IJ3569" s="79"/>
      <c r="IK3569" s="79"/>
      <c r="IL3569" s="79"/>
    </row>
    <row r="3570" s="93" customFormat="1" ht="15.75" customHeight="1" spans="3:246">
      <c r="C3570" s="97"/>
      <c r="D3570" s="98"/>
      <c r="F3570" s="99"/>
      <c r="G3570" s="98"/>
      <c r="IE3570" s="79"/>
      <c r="IF3570" s="79"/>
      <c r="IG3570" s="79"/>
      <c r="IH3570" s="79"/>
      <c r="II3570" s="79"/>
      <c r="IJ3570" s="79"/>
      <c r="IK3570" s="79"/>
      <c r="IL3570" s="79"/>
    </row>
    <row r="3571" s="93" customFormat="1" ht="15.75" customHeight="1" spans="3:246">
      <c r="C3571" s="97"/>
      <c r="D3571" s="98"/>
      <c r="F3571" s="99"/>
      <c r="G3571" s="98"/>
      <c r="IE3571" s="79"/>
      <c r="IF3571" s="79"/>
      <c r="IG3571" s="79"/>
      <c r="IH3571" s="79"/>
      <c r="II3571" s="79"/>
      <c r="IJ3571" s="79"/>
      <c r="IK3571" s="79"/>
      <c r="IL3571" s="79"/>
    </row>
    <row r="3572" s="93" customFormat="1" ht="15.75" customHeight="1" spans="3:246">
      <c r="C3572" s="97"/>
      <c r="D3572" s="98"/>
      <c r="F3572" s="99"/>
      <c r="G3572" s="98"/>
      <c r="IE3572" s="79"/>
      <c r="IF3572" s="79"/>
      <c r="IG3572" s="79"/>
      <c r="IH3572" s="79"/>
      <c r="II3572" s="79"/>
      <c r="IJ3572" s="79"/>
      <c r="IK3572" s="79"/>
      <c r="IL3572" s="79"/>
    </row>
    <row r="3573" s="93" customFormat="1" ht="15.75" customHeight="1" spans="3:246">
      <c r="C3573" s="97"/>
      <c r="D3573" s="98"/>
      <c r="F3573" s="99"/>
      <c r="G3573" s="98"/>
      <c r="IE3573" s="79"/>
      <c r="IF3573" s="79"/>
      <c r="IG3573" s="79"/>
      <c r="IH3573" s="79"/>
      <c r="II3573" s="79"/>
      <c r="IJ3573" s="79"/>
      <c r="IK3573" s="79"/>
      <c r="IL3573" s="79"/>
    </row>
    <row r="3574" s="93" customFormat="1" ht="15.75" customHeight="1" spans="3:246">
      <c r="C3574" s="97"/>
      <c r="D3574" s="98"/>
      <c r="F3574" s="99"/>
      <c r="G3574" s="98"/>
      <c r="IE3574" s="79"/>
      <c r="IF3574" s="79"/>
      <c r="IG3574" s="79"/>
      <c r="IH3574" s="79"/>
      <c r="II3574" s="79"/>
      <c r="IJ3574" s="79"/>
      <c r="IK3574" s="79"/>
      <c r="IL3574" s="79"/>
    </row>
    <row r="3575" s="93" customFormat="1" ht="15.75" customHeight="1" spans="3:246">
      <c r="C3575" s="97"/>
      <c r="D3575" s="98"/>
      <c r="F3575" s="99"/>
      <c r="G3575" s="98"/>
      <c r="IE3575" s="79"/>
      <c r="IF3575" s="79"/>
      <c r="IG3575" s="79"/>
      <c r="IH3575" s="79"/>
      <c r="II3575" s="79"/>
      <c r="IJ3575" s="79"/>
      <c r="IK3575" s="79"/>
      <c r="IL3575" s="79"/>
    </row>
    <row r="3576" s="93" customFormat="1" ht="15.75" customHeight="1" spans="3:246">
      <c r="C3576" s="97"/>
      <c r="D3576" s="98"/>
      <c r="F3576" s="99"/>
      <c r="G3576" s="98"/>
      <c r="IE3576" s="79"/>
      <c r="IF3576" s="79"/>
      <c r="IG3576" s="79"/>
      <c r="IH3576" s="79"/>
      <c r="II3576" s="79"/>
      <c r="IJ3576" s="79"/>
      <c r="IK3576" s="79"/>
      <c r="IL3576" s="79"/>
    </row>
    <row r="3577" s="93" customFormat="1" ht="15.75" customHeight="1" spans="3:246">
      <c r="C3577" s="97"/>
      <c r="D3577" s="98"/>
      <c r="F3577" s="99"/>
      <c r="G3577" s="98"/>
      <c r="IE3577" s="79"/>
      <c r="IF3577" s="79"/>
      <c r="IG3577" s="79"/>
      <c r="IH3577" s="79"/>
      <c r="II3577" s="79"/>
      <c r="IJ3577" s="79"/>
      <c r="IK3577" s="79"/>
      <c r="IL3577" s="79"/>
    </row>
    <row r="3578" s="93" customFormat="1" ht="15.75" customHeight="1" spans="3:246">
      <c r="C3578" s="97"/>
      <c r="D3578" s="98"/>
      <c r="F3578" s="99"/>
      <c r="G3578" s="98"/>
      <c r="IE3578" s="79"/>
      <c r="IF3578" s="79"/>
      <c r="IG3578" s="79"/>
      <c r="IH3578" s="79"/>
      <c r="II3578" s="79"/>
      <c r="IJ3578" s="79"/>
      <c r="IK3578" s="79"/>
      <c r="IL3578" s="79"/>
    </row>
    <row r="3579" s="93" customFormat="1" ht="15.75" customHeight="1" spans="3:246">
      <c r="C3579" s="97"/>
      <c r="D3579" s="98"/>
      <c r="F3579" s="99"/>
      <c r="G3579" s="98"/>
      <c r="IE3579" s="79"/>
      <c r="IF3579" s="79"/>
      <c r="IG3579" s="79"/>
      <c r="IH3579" s="79"/>
      <c r="II3579" s="79"/>
      <c r="IJ3579" s="79"/>
      <c r="IK3579" s="79"/>
      <c r="IL3579" s="79"/>
    </row>
    <row r="3580" s="93" customFormat="1" ht="15.75" customHeight="1" spans="3:246">
      <c r="C3580" s="97"/>
      <c r="D3580" s="98"/>
      <c r="F3580" s="99"/>
      <c r="G3580" s="98"/>
      <c r="IE3580" s="79"/>
      <c r="IF3580" s="79"/>
      <c r="IG3580" s="79"/>
      <c r="IH3580" s="79"/>
      <c r="II3580" s="79"/>
      <c r="IJ3580" s="79"/>
      <c r="IK3580" s="79"/>
      <c r="IL3580" s="79"/>
    </row>
    <row r="3581" s="93" customFormat="1" ht="15.75" customHeight="1" spans="3:246">
      <c r="C3581" s="97"/>
      <c r="D3581" s="98"/>
      <c r="F3581" s="99"/>
      <c r="G3581" s="98"/>
      <c r="IE3581" s="79"/>
      <c r="IF3581" s="79"/>
      <c r="IG3581" s="79"/>
      <c r="IH3581" s="79"/>
      <c r="II3581" s="79"/>
      <c r="IJ3581" s="79"/>
      <c r="IK3581" s="79"/>
      <c r="IL3581" s="79"/>
    </row>
    <row r="3582" s="93" customFormat="1" ht="15.75" customHeight="1" spans="3:246">
      <c r="C3582" s="97"/>
      <c r="D3582" s="98"/>
      <c r="F3582" s="99"/>
      <c r="G3582" s="98"/>
      <c r="IE3582" s="79"/>
      <c r="IF3582" s="79"/>
      <c r="IG3582" s="79"/>
      <c r="IH3582" s="79"/>
      <c r="II3582" s="79"/>
      <c r="IJ3582" s="79"/>
      <c r="IK3582" s="79"/>
      <c r="IL3582" s="79"/>
    </row>
    <row r="3583" s="93" customFormat="1" ht="15.75" customHeight="1" spans="3:246">
      <c r="C3583" s="97"/>
      <c r="D3583" s="98"/>
      <c r="F3583" s="99"/>
      <c r="G3583" s="98"/>
      <c r="IE3583" s="79"/>
      <c r="IF3583" s="79"/>
      <c r="IG3583" s="79"/>
      <c r="IH3583" s="79"/>
      <c r="II3583" s="79"/>
      <c r="IJ3583" s="79"/>
      <c r="IK3583" s="79"/>
      <c r="IL3583" s="79"/>
    </row>
    <row r="3584" s="93" customFormat="1" ht="15.75" customHeight="1" spans="3:246">
      <c r="C3584" s="97"/>
      <c r="D3584" s="98"/>
      <c r="F3584" s="99"/>
      <c r="G3584" s="98"/>
      <c r="IE3584" s="79"/>
      <c r="IF3584" s="79"/>
      <c r="IG3584" s="79"/>
      <c r="IH3584" s="79"/>
      <c r="II3584" s="79"/>
      <c r="IJ3584" s="79"/>
      <c r="IK3584" s="79"/>
      <c r="IL3584" s="79"/>
    </row>
    <row r="3585" s="93" customFormat="1" ht="15.75" customHeight="1" spans="3:246">
      <c r="C3585" s="97"/>
      <c r="D3585" s="98"/>
      <c r="F3585" s="99"/>
      <c r="G3585" s="98"/>
      <c r="IE3585" s="79"/>
      <c r="IF3585" s="79"/>
      <c r="IG3585" s="79"/>
      <c r="IH3585" s="79"/>
      <c r="II3585" s="79"/>
      <c r="IJ3585" s="79"/>
      <c r="IK3585" s="79"/>
      <c r="IL3585" s="79"/>
    </row>
    <row r="3586" s="93" customFormat="1" ht="15.75" customHeight="1" spans="3:246">
      <c r="C3586" s="97"/>
      <c r="D3586" s="98"/>
      <c r="F3586" s="99"/>
      <c r="G3586" s="98"/>
      <c r="IE3586" s="79"/>
      <c r="IF3586" s="79"/>
      <c r="IG3586" s="79"/>
      <c r="IH3586" s="79"/>
      <c r="II3586" s="79"/>
      <c r="IJ3586" s="79"/>
      <c r="IK3586" s="79"/>
      <c r="IL3586" s="79"/>
    </row>
    <row r="3587" s="93" customFormat="1" ht="15.75" customHeight="1" spans="3:246">
      <c r="C3587" s="97"/>
      <c r="D3587" s="98"/>
      <c r="F3587" s="99"/>
      <c r="G3587" s="98"/>
      <c r="IE3587" s="79"/>
      <c r="IF3587" s="79"/>
      <c r="IG3587" s="79"/>
      <c r="IH3587" s="79"/>
      <c r="II3587" s="79"/>
      <c r="IJ3587" s="79"/>
      <c r="IK3587" s="79"/>
      <c r="IL3587" s="79"/>
    </row>
    <row r="3588" s="93" customFormat="1" ht="15.75" customHeight="1" spans="3:246">
      <c r="C3588" s="97"/>
      <c r="D3588" s="98"/>
      <c r="F3588" s="99"/>
      <c r="G3588" s="98"/>
      <c r="IE3588" s="79"/>
      <c r="IF3588" s="79"/>
      <c r="IG3588" s="79"/>
      <c r="IH3588" s="79"/>
      <c r="II3588" s="79"/>
      <c r="IJ3588" s="79"/>
      <c r="IK3588" s="79"/>
      <c r="IL3588" s="79"/>
    </row>
    <row r="3589" s="93" customFormat="1" ht="15.75" customHeight="1" spans="3:246">
      <c r="C3589" s="97"/>
      <c r="D3589" s="98"/>
      <c r="F3589" s="99"/>
      <c r="G3589" s="98"/>
      <c r="IE3589" s="79"/>
      <c r="IF3589" s="79"/>
      <c r="IG3589" s="79"/>
      <c r="IH3589" s="79"/>
      <c r="II3589" s="79"/>
      <c r="IJ3589" s="79"/>
      <c r="IK3589" s="79"/>
      <c r="IL3589" s="79"/>
    </row>
    <row r="3590" s="93" customFormat="1" ht="15.75" customHeight="1" spans="3:246">
      <c r="C3590" s="97"/>
      <c r="D3590" s="98"/>
      <c r="F3590" s="99"/>
      <c r="G3590" s="98"/>
      <c r="IE3590" s="79"/>
      <c r="IF3590" s="79"/>
      <c r="IG3590" s="79"/>
      <c r="IH3590" s="79"/>
      <c r="II3590" s="79"/>
      <c r="IJ3590" s="79"/>
      <c r="IK3590" s="79"/>
      <c r="IL3590" s="79"/>
    </row>
    <row r="3591" s="93" customFormat="1" ht="15.75" customHeight="1" spans="3:246">
      <c r="C3591" s="97"/>
      <c r="D3591" s="98"/>
      <c r="F3591" s="99"/>
      <c r="G3591" s="98"/>
      <c r="IE3591" s="79"/>
      <c r="IF3591" s="79"/>
      <c r="IG3591" s="79"/>
      <c r="IH3591" s="79"/>
      <c r="II3591" s="79"/>
      <c r="IJ3591" s="79"/>
      <c r="IK3591" s="79"/>
      <c r="IL3591" s="79"/>
    </row>
    <row r="3592" s="93" customFormat="1" ht="15.75" customHeight="1" spans="3:246">
      <c r="C3592" s="97"/>
      <c r="D3592" s="98"/>
      <c r="F3592" s="99"/>
      <c r="G3592" s="98"/>
      <c r="IE3592" s="79"/>
      <c r="IF3592" s="79"/>
      <c r="IG3592" s="79"/>
      <c r="IH3592" s="79"/>
      <c r="II3592" s="79"/>
      <c r="IJ3592" s="79"/>
      <c r="IK3592" s="79"/>
      <c r="IL3592" s="79"/>
    </row>
    <row r="3593" s="93" customFormat="1" ht="15.75" customHeight="1" spans="3:246">
      <c r="C3593" s="97"/>
      <c r="D3593" s="98"/>
      <c r="F3593" s="99"/>
      <c r="G3593" s="98"/>
      <c r="IE3593" s="79"/>
      <c r="IF3593" s="79"/>
      <c r="IG3593" s="79"/>
      <c r="IH3593" s="79"/>
      <c r="II3593" s="79"/>
      <c r="IJ3593" s="79"/>
      <c r="IK3593" s="79"/>
      <c r="IL3593" s="79"/>
    </row>
    <row r="3594" s="93" customFormat="1" ht="15.75" customHeight="1" spans="3:246">
      <c r="C3594" s="97"/>
      <c r="D3594" s="98"/>
      <c r="F3594" s="99"/>
      <c r="G3594" s="98"/>
      <c r="IE3594" s="79"/>
      <c r="IF3594" s="79"/>
      <c r="IG3594" s="79"/>
      <c r="IH3594" s="79"/>
      <c r="II3594" s="79"/>
      <c r="IJ3594" s="79"/>
      <c r="IK3594" s="79"/>
      <c r="IL3594" s="79"/>
    </row>
    <row r="3595" s="93" customFormat="1" ht="15.75" customHeight="1" spans="3:246">
      <c r="C3595" s="97"/>
      <c r="D3595" s="98"/>
      <c r="F3595" s="99"/>
      <c r="G3595" s="98"/>
      <c r="IE3595" s="79"/>
      <c r="IF3595" s="79"/>
      <c r="IG3595" s="79"/>
      <c r="IH3595" s="79"/>
      <c r="II3595" s="79"/>
      <c r="IJ3595" s="79"/>
      <c r="IK3595" s="79"/>
      <c r="IL3595" s="79"/>
    </row>
    <row r="3596" s="93" customFormat="1" ht="15.75" customHeight="1" spans="3:246">
      <c r="C3596" s="97"/>
      <c r="D3596" s="98"/>
      <c r="F3596" s="99"/>
      <c r="G3596" s="98"/>
      <c r="IE3596" s="79"/>
      <c r="IF3596" s="79"/>
      <c r="IG3596" s="79"/>
      <c r="IH3596" s="79"/>
      <c r="II3596" s="79"/>
      <c r="IJ3596" s="79"/>
      <c r="IK3596" s="79"/>
      <c r="IL3596" s="79"/>
    </row>
    <row r="3597" s="93" customFormat="1" ht="15.75" customHeight="1" spans="3:246">
      <c r="C3597" s="97"/>
      <c r="D3597" s="98"/>
      <c r="F3597" s="99"/>
      <c r="G3597" s="98"/>
      <c r="IE3597" s="79"/>
      <c r="IF3597" s="79"/>
      <c r="IG3597" s="79"/>
      <c r="IH3597" s="79"/>
      <c r="II3597" s="79"/>
      <c r="IJ3597" s="79"/>
      <c r="IK3597" s="79"/>
      <c r="IL3597" s="79"/>
    </row>
    <row r="3598" s="93" customFormat="1" ht="15.75" customHeight="1" spans="3:246">
      <c r="C3598" s="97"/>
      <c r="D3598" s="98"/>
      <c r="F3598" s="99"/>
      <c r="G3598" s="98"/>
      <c r="IE3598" s="79"/>
      <c r="IF3598" s="79"/>
      <c r="IG3598" s="79"/>
      <c r="IH3598" s="79"/>
      <c r="II3598" s="79"/>
      <c r="IJ3598" s="79"/>
      <c r="IK3598" s="79"/>
      <c r="IL3598" s="79"/>
    </row>
    <row r="3599" s="93" customFormat="1" ht="15.75" customHeight="1" spans="3:246">
      <c r="C3599" s="97"/>
      <c r="D3599" s="98"/>
      <c r="F3599" s="99"/>
      <c r="G3599" s="98"/>
      <c r="IE3599" s="79"/>
      <c r="IF3599" s="79"/>
      <c r="IG3599" s="79"/>
      <c r="IH3599" s="79"/>
      <c r="II3599" s="79"/>
      <c r="IJ3599" s="79"/>
      <c r="IK3599" s="79"/>
      <c r="IL3599" s="79"/>
    </row>
    <row r="3600" s="93" customFormat="1" ht="15.75" customHeight="1" spans="3:246">
      <c r="C3600" s="97"/>
      <c r="D3600" s="98"/>
      <c r="F3600" s="99"/>
      <c r="G3600" s="98"/>
      <c r="IE3600" s="79"/>
      <c r="IF3600" s="79"/>
      <c r="IG3600" s="79"/>
      <c r="IH3600" s="79"/>
      <c r="II3600" s="79"/>
      <c r="IJ3600" s="79"/>
      <c r="IK3600" s="79"/>
      <c r="IL3600" s="79"/>
    </row>
    <row r="3601" s="93" customFormat="1" ht="15.75" customHeight="1" spans="3:246">
      <c r="C3601" s="97"/>
      <c r="D3601" s="98"/>
      <c r="F3601" s="99"/>
      <c r="G3601" s="98"/>
      <c r="IE3601" s="79"/>
      <c r="IF3601" s="79"/>
      <c r="IG3601" s="79"/>
      <c r="IH3601" s="79"/>
      <c r="II3601" s="79"/>
      <c r="IJ3601" s="79"/>
      <c r="IK3601" s="79"/>
      <c r="IL3601" s="79"/>
    </row>
    <row r="3602" s="93" customFormat="1" ht="15.75" customHeight="1" spans="3:246">
      <c r="C3602" s="97"/>
      <c r="D3602" s="98"/>
      <c r="F3602" s="99"/>
      <c r="G3602" s="98"/>
      <c r="IE3602" s="79"/>
      <c r="IF3602" s="79"/>
      <c r="IG3602" s="79"/>
      <c r="IH3602" s="79"/>
      <c r="II3602" s="79"/>
      <c r="IJ3602" s="79"/>
      <c r="IK3602" s="79"/>
      <c r="IL3602" s="79"/>
    </row>
    <row r="3603" s="93" customFormat="1" ht="15.75" customHeight="1" spans="3:246">
      <c r="C3603" s="97"/>
      <c r="D3603" s="98"/>
      <c r="F3603" s="99"/>
      <c r="G3603" s="98"/>
      <c r="IE3603" s="79"/>
      <c r="IF3603" s="79"/>
      <c r="IG3603" s="79"/>
      <c r="IH3603" s="79"/>
      <c r="II3603" s="79"/>
      <c r="IJ3603" s="79"/>
      <c r="IK3603" s="79"/>
      <c r="IL3603" s="79"/>
    </row>
    <row r="3604" s="93" customFormat="1" ht="15.75" customHeight="1" spans="3:246">
      <c r="C3604" s="97"/>
      <c r="D3604" s="98"/>
      <c r="F3604" s="99"/>
      <c r="G3604" s="98"/>
      <c r="IE3604" s="79"/>
      <c r="IF3604" s="79"/>
      <c r="IG3604" s="79"/>
      <c r="IH3604" s="79"/>
      <c r="II3604" s="79"/>
      <c r="IJ3604" s="79"/>
      <c r="IK3604" s="79"/>
      <c r="IL3604" s="79"/>
    </row>
    <row r="3605" s="93" customFormat="1" ht="15.75" customHeight="1" spans="3:246">
      <c r="C3605" s="97"/>
      <c r="D3605" s="98"/>
      <c r="F3605" s="99"/>
      <c r="G3605" s="98"/>
      <c r="IE3605" s="79"/>
      <c r="IF3605" s="79"/>
      <c r="IG3605" s="79"/>
      <c r="IH3605" s="79"/>
      <c r="II3605" s="79"/>
      <c r="IJ3605" s="79"/>
      <c r="IK3605" s="79"/>
      <c r="IL3605" s="79"/>
    </row>
    <row r="3606" s="93" customFormat="1" ht="15.75" customHeight="1" spans="3:246">
      <c r="C3606" s="97"/>
      <c r="D3606" s="98"/>
      <c r="F3606" s="99"/>
      <c r="G3606" s="98"/>
      <c r="IE3606" s="79"/>
      <c r="IF3606" s="79"/>
      <c r="IG3606" s="79"/>
      <c r="IH3606" s="79"/>
      <c r="II3606" s="79"/>
      <c r="IJ3606" s="79"/>
      <c r="IK3606" s="79"/>
      <c r="IL3606" s="79"/>
    </row>
    <row r="3607" s="93" customFormat="1" ht="15.75" customHeight="1" spans="3:246">
      <c r="C3607" s="97"/>
      <c r="D3607" s="98"/>
      <c r="F3607" s="99"/>
      <c r="G3607" s="98"/>
      <c r="IE3607" s="79"/>
      <c r="IF3607" s="79"/>
      <c r="IG3607" s="79"/>
      <c r="IH3607" s="79"/>
      <c r="II3607" s="79"/>
      <c r="IJ3607" s="79"/>
      <c r="IK3607" s="79"/>
      <c r="IL3607" s="79"/>
    </row>
    <row r="3608" s="93" customFormat="1" ht="15.75" customHeight="1" spans="3:246">
      <c r="C3608" s="97"/>
      <c r="D3608" s="98"/>
      <c r="F3608" s="99"/>
      <c r="G3608" s="98"/>
      <c r="IE3608" s="79"/>
      <c r="IF3608" s="79"/>
      <c r="IG3608" s="79"/>
      <c r="IH3608" s="79"/>
      <c r="II3608" s="79"/>
      <c r="IJ3608" s="79"/>
      <c r="IK3608" s="79"/>
      <c r="IL3608" s="79"/>
    </row>
    <row r="3609" s="93" customFormat="1" ht="15.75" customHeight="1" spans="3:246">
      <c r="C3609" s="97"/>
      <c r="D3609" s="98"/>
      <c r="F3609" s="99"/>
      <c r="G3609" s="98"/>
      <c r="IE3609" s="79"/>
      <c r="IF3609" s="79"/>
      <c r="IG3609" s="79"/>
      <c r="IH3609" s="79"/>
      <c r="II3609" s="79"/>
      <c r="IJ3609" s="79"/>
      <c r="IK3609" s="79"/>
      <c r="IL3609" s="79"/>
    </row>
    <row r="3610" s="93" customFormat="1" ht="15.75" customHeight="1" spans="3:246">
      <c r="C3610" s="97"/>
      <c r="D3610" s="98"/>
      <c r="F3610" s="99"/>
      <c r="G3610" s="98"/>
      <c r="IE3610" s="79"/>
      <c r="IF3610" s="79"/>
      <c r="IG3610" s="79"/>
      <c r="IH3610" s="79"/>
      <c r="II3610" s="79"/>
      <c r="IJ3610" s="79"/>
      <c r="IK3610" s="79"/>
      <c r="IL3610" s="79"/>
    </row>
    <row r="3611" s="93" customFormat="1" ht="15.75" customHeight="1" spans="3:246">
      <c r="C3611" s="97"/>
      <c r="D3611" s="98"/>
      <c r="F3611" s="99"/>
      <c r="G3611" s="98"/>
      <c r="IE3611" s="79"/>
      <c r="IF3611" s="79"/>
      <c r="IG3611" s="79"/>
      <c r="IH3611" s="79"/>
      <c r="II3611" s="79"/>
      <c r="IJ3611" s="79"/>
      <c r="IK3611" s="79"/>
      <c r="IL3611" s="79"/>
    </row>
    <row r="3612" s="93" customFormat="1" ht="15.75" customHeight="1" spans="3:246">
      <c r="C3612" s="97"/>
      <c r="D3612" s="98"/>
      <c r="F3612" s="99"/>
      <c r="G3612" s="98"/>
      <c r="IE3612" s="79"/>
      <c r="IF3612" s="79"/>
      <c r="IG3612" s="79"/>
      <c r="IH3612" s="79"/>
      <c r="II3612" s="79"/>
      <c r="IJ3612" s="79"/>
      <c r="IK3612" s="79"/>
      <c r="IL3612" s="79"/>
    </row>
    <row r="3613" s="93" customFormat="1" ht="15.75" customHeight="1" spans="3:246">
      <c r="C3613" s="97"/>
      <c r="D3613" s="98"/>
      <c r="F3613" s="99"/>
      <c r="G3613" s="98"/>
      <c r="IE3613" s="79"/>
      <c r="IF3613" s="79"/>
      <c r="IG3613" s="79"/>
      <c r="IH3613" s="79"/>
      <c r="II3613" s="79"/>
      <c r="IJ3613" s="79"/>
      <c r="IK3613" s="79"/>
      <c r="IL3613" s="79"/>
    </row>
    <row r="3614" s="93" customFormat="1" ht="15.75" customHeight="1" spans="3:246">
      <c r="C3614" s="97"/>
      <c r="D3614" s="98"/>
      <c r="F3614" s="99"/>
      <c r="G3614" s="98"/>
      <c r="IE3614" s="79"/>
      <c r="IF3614" s="79"/>
      <c r="IG3614" s="79"/>
      <c r="IH3614" s="79"/>
      <c r="II3614" s="79"/>
      <c r="IJ3614" s="79"/>
      <c r="IK3614" s="79"/>
      <c r="IL3614" s="79"/>
    </row>
    <row r="3615" s="93" customFormat="1" ht="15.75" customHeight="1" spans="3:246">
      <c r="C3615" s="97"/>
      <c r="D3615" s="98"/>
      <c r="F3615" s="99"/>
      <c r="G3615" s="98"/>
      <c r="IE3615" s="79"/>
      <c r="IF3615" s="79"/>
      <c r="IG3615" s="79"/>
      <c r="IH3615" s="79"/>
      <c r="II3615" s="79"/>
      <c r="IJ3615" s="79"/>
      <c r="IK3615" s="79"/>
      <c r="IL3615" s="79"/>
    </row>
    <row r="3616" s="93" customFormat="1" ht="15.75" customHeight="1" spans="3:246">
      <c r="C3616" s="97"/>
      <c r="D3616" s="98"/>
      <c r="F3616" s="99"/>
      <c r="G3616" s="98"/>
      <c r="IE3616" s="79"/>
      <c r="IF3616" s="79"/>
      <c r="IG3616" s="79"/>
      <c r="IH3616" s="79"/>
      <c r="II3616" s="79"/>
      <c r="IJ3616" s="79"/>
      <c r="IK3616" s="79"/>
      <c r="IL3616" s="79"/>
    </row>
    <row r="3617" s="93" customFormat="1" ht="15.75" customHeight="1" spans="3:246">
      <c r="C3617" s="97"/>
      <c r="D3617" s="98"/>
      <c r="F3617" s="99"/>
      <c r="G3617" s="98"/>
      <c r="IE3617" s="79"/>
      <c r="IF3617" s="79"/>
      <c r="IG3617" s="79"/>
      <c r="IH3617" s="79"/>
      <c r="II3617" s="79"/>
      <c r="IJ3617" s="79"/>
      <c r="IK3617" s="79"/>
      <c r="IL3617" s="79"/>
    </row>
    <row r="3618" s="93" customFormat="1" ht="15.75" customHeight="1" spans="3:246">
      <c r="C3618" s="97"/>
      <c r="D3618" s="98"/>
      <c r="F3618" s="99"/>
      <c r="G3618" s="98"/>
      <c r="IE3618" s="79"/>
      <c r="IF3618" s="79"/>
      <c r="IG3618" s="79"/>
      <c r="IH3618" s="79"/>
      <c r="II3618" s="79"/>
      <c r="IJ3618" s="79"/>
      <c r="IK3618" s="79"/>
      <c r="IL3618" s="79"/>
    </row>
    <row r="3619" s="93" customFormat="1" ht="15.75" customHeight="1" spans="3:246">
      <c r="C3619" s="97"/>
      <c r="D3619" s="98"/>
      <c r="F3619" s="99"/>
      <c r="G3619" s="98"/>
      <c r="IE3619" s="79"/>
      <c r="IF3619" s="79"/>
      <c r="IG3619" s="79"/>
      <c r="IH3619" s="79"/>
      <c r="II3619" s="79"/>
      <c r="IJ3619" s="79"/>
      <c r="IK3619" s="79"/>
      <c r="IL3619" s="79"/>
    </row>
    <row r="3620" s="93" customFormat="1" ht="15.75" customHeight="1" spans="3:246">
      <c r="C3620" s="97"/>
      <c r="D3620" s="98"/>
      <c r="F3620" s="99"/>
      <c r="G3620" s="98"/>
      <c r="IE3620" s="79"/>
      <c r="IF3620" s="79"/>
      <c r="IG3620" s="79"/>
      <c r="IH3620" s="79"/>
      <c r="II3620" s="79"/>
      <c r="IJ3620" s="79"/>
      <c r="IK3620" s="79"/>
      <c r="IL3620" s="79"/>
    </row>
    <row r="3621" s="93" customFormat="1" ht="15.75" customHeight="1" spans="3:246">
      <c r="C3621" s="97"/>
      <c r="D3621" s="98"/>
      <c r="F3621" s="99"/>
      <c r="G3621" s="98"/>
      <c r="IE3621" s="79"/>
      <c r="IF3621" s="79"/>
      <c r="IG3621" s="79"/>
      <c r="IH3621" s="79"/>
      <c r="II3621" s="79"/>
      <c r="IJ3621" s="79"/>
      <c r="IK3621" s="79"/>
      <c r="IL3621" s="79"/>
    </row>
    <row r="3622" s="93" customFormat="1" ht="15.75" customHeight="1" spans="3:246">
      <c r="C3622" s="97"/>
      <c r="D3622" s="98"/>
      <c r="F3622" s="99"/>
      <c r="G3622" s="98"/>
      <c r="IE3622" s="79"/>
      <c r="IF3622" s="79"/>
      <c r="IG3622" s="79"/>
      <c r="IH3622" s="79"/>
      <c r="II3622" s="79"/>
      <c r="IJ3622" s="79"/>
      <c r="IK3622" s="79"/>
      <c r="IL3622" s="79"/>
    </row>
    <row r="3623" s="93" customFormat="1" ht="15.75" customHeight="1" spans="3:246">
      <c r="C3623" s="97"/>
      <c r="D3623" s="98"/>
      <c r="F3623" s="99"/>
      <c r="G3623" s="98"/>
      <c r="IE3623" s="79"/>
      <c r="IF3623" s="79"/>
      <c r="IG3623" s="79"/>
      <c r="IH3623" s="79"/>
      <c r="II3623" s="79"/>
      <c r="IJ3623" s="79"/>
      <c r="IK3623" s="79"/>
      <c r="IL3623" s="79"/>
    </row>
    <row r="3624" s="93" customFormat="1" ht="15.75" customHeight="1" spans="3:246">
      <c r="C3624" s="97"/>
      <c r="D3624" s="98"/>
      <c r="F3624" s="99"/>
      <c r="G3624" s="98"/>
      <c r="IE3624" s="79"/>
      <c r="IF3624" s="79"/>
      <c r="IG3624" s="79"/>
      <c r="IH3624" s="79"/>
      <c r="II3624" s="79"/>
      <c r="IJ3624" s="79"/>
      <c r="IK3624" s="79"/>
      <c r="IL3624" s="79"/>
    </row>
    <row r="3625" s="93" customFormat="1" ht="15.75" customHeight="1" spans="3:246">
      <c r="C3625" s="97"/>
      <c r="D3625" s="98"/>
      <c r="F3625" s="99"/>
      <c r="G3625" s="98"/>
      <c r="IE3625" s="79"/>
      <c r="IF3625" s="79"/>
      <c r="IG3625" s="79"/>
      <c r="IH3625" s="79"/>
      <c r="II3625" s="79"/>
      <c r="IJ3625" s="79"/>
      <c r="IK3625" s="79"/>
      <c r="IL3625" s="79"/>
    </row>
    <row r="3626" s="93" customFormat="1" ht="15.75" customHeight="1" spans="3:246">
      <c r="C3626" s="97"/>
      <c r="D3626" s="98"/>
      <c r="F3626" s="99"/>
      <c r="G3626" s="98"/>
      <c r="IE3626" s="79"/>
      <c r="IF3626" s="79"/>
      <c r="IG3626" s="79"/>
      <c r="IH3626" s="79"/>
      <c r="II3626" s="79"/>
      <c r="IJ3626" s="79"/>
      <c r="IK3626" s="79"/>
      <c r="IL3626" s="79"/>
    </row>
    <row r="3627" s="93" customFormat="1" ht="15.75" customHeight="1" spans="3:246">
      <c r="C3627" s="97"/>
      <c r="D3627" s="98"/>
      <c r="F3627" s="99"/>
      <c r="G3627" s="98"/>
      <c r="IE3627" s="79"/>
      <c r="IF3627" s="79"/>
      <c r="IG3627" s="79"/>
      <c r="IH3627" s="79"/>
      <c r="II3627" s="79"/>
      <c r="IJ3627" s="79"/>
      <c r="IK3627" s="79"/>
      <c r="IL3627" s="79"/>
    </row>
    <row r="3628" s="93" customFormat="1" ht="15.75" customHeight="1" spans="3:246">
      <c r="C3628" s="97"/>
      <c r="D3628" s="98"/>
      <c r="F3628" s="99"/>
      <c r="G3628" s="98"/>
      <c r="IE3628" s="79"/>
      <c r="IF3628" s="79"/>
      <c r="IG3628" s="79"/>
      <c r="IH3628" s="79"/>
      <c r="II3628" s="79"/>
      <c r="IJ3628" s="79"/>
      <c r="IK3628" s="79"/>
      <c r="IL3628" s="79"/>
    </row>
    <row r="3629" s="93" customFormat="1" ht="15.75" customHeight="1" spans="3:246">
      <c r="C3629" s="97"/>
      <c r="D3629" s="98"/>
      <c r="F3629" s="99"/>
      <c r="G3629" s="98"/>
      <c r="IE3629" s="79"/>
      <c r="IF3629" s="79"/>
      <c r="IG3629" s="79"/>
      <c r="IH3629" s="79"/>
      <c r="II3629" s="79"/>
      <c r="IJ3629" s="79"/>
      <c r="IK3629" s="79"/>
      <c r="IL3629" s="79"/>
    </row>
    <row r="3630" s="93" customFormat="1" ht="15.75" customHeight="1" spans="3:246">
      <c r="C3630" s="97"/>
      <c r="D3630" s="98"/>
      <c r="F3630" s="99"/>
      <c r="G3630" s="98"/>
      <c r="IE3630" s="79"/>
      <c r="IF3630" s="79"/>
      <c r="IG3630" s="79"/>
      <c r="IH3630" s="79"/>
      <c r="II3630" s="79"/>
      <c r="IJ3630" s="79"/>
      <c r="IK3630" s="79"/>
      <c r="IL3630" s="79"/>
    </row>
    <row r="3631" s="93" customFormat="1" ht="15.75" customHeight="1" spans="3:246">
      <c r="C3631" s="97"/>
      <c r="D3631" s="98"/>
      <c r="F3631" s="99"/>
      <c r="G3631" s="98"/>
      <c r="IE3631" s="79"/>
      <c r="IF3631" s="79"/>
      <c r="IG3631" s="79"/>
      <c r="IH3631" s="79"/>
      <c r="II3631" s="79"/>
      <c r="IJ3631" s="79"/>
      <c r="IK3631" s="79"/>
      <c r="IL3631" s="79"/>
    </row>
    <row r="3632" s="93" customFormat="1" ht="15.75" customHeight="1" spans="3:246">
      <c r="C3632" s="97"/>
      <c r="D3632" s="98"/>
      <c r="F3632" s="99"/>
      <c r="G3632" s="98"/>
      <c r="IE3632" s="79"/>
      <c r="IF3632" s="79"/>
      <c r="IG3632" s="79"/>
      <c r="IH3632" s="79"/>
      <c r="II3632" s="79"/>
      <c r="IJ3632" s="79"/>
      <c r="IK3632" s="79"/>
      <c r="IL3632" s="79"/>
    </row>
    <row r="3633" s="93" customFormat="1" ht="15.75" customHeight="1" spans="3:246">
      <c r="C3633" s="97"/>
      <c r="D3633" s="98"/>
      <c r="F3633" s="99"/>
      <c r="G3633" s="98"/>
      <c r="IE3633" s="79"/>
      <c r="IF3633" s="79"/>
      <c r="IG3633" s="79"/>
      <c r="IH3633" s="79"/>
      <c r="II3633" s="79"/>
      <c r="IJ3633" s="79"/>
      <c r="IK3633" s="79"/>
      <c r="IL3633" s="79"/>
    </row>
    <row r="3634" s="93" customFormat="1" ht="15.75" customHeight="1" spans="3:246">
      <c r="C3634" s="97"/>
      <c r="D3634" s="98"/>
      <c r="F3634" s="99"/>
      <c r="G3634" s="98"/>
      <c r="IE3634" s="79"/>
      <c r="IF3634" s="79"/>
      <c r="IG3634" s="79"/>
      <c r="IH3634" s="79"/>
      <c r="II3634" s="79"/>
      <c r="IJ3634" s="79"/>
      <c r="IK3634" s="79"/>
      <c r="IL3634" s="79"/>
    </row>
    <row r="3635" s="93" customFormat="1" ht="15.75" customHeight="1" spans="3:246">
      <c r="C3635" s="97"/>
      <c r="D3635" s="98"/>
      <c r="F3635" s="99"/>
      <c r="G3635" s="98"/>
      <c r="IE3635" s="79"/>
      <c r="IF3635" s="79"/>
      <c r="IG3635" s="79"/>
      <c r="IH3635" s="79"/>
      <c r="II3635" s="79"/>
      <c r="IJ3635" s="79"/>
      <c r="IK3635" s="79"/>
      <c r="IL3635" s="79"/>
    </row>
    <row r="3636" s="93" customFormat="1" ht="15.75" customHeight="1" spans="3:246">
      <c r="C3636" s="97"/>
      <c r="D3636" s="98"/>
      <c r="F3636" s="99"/>
      <c r="G3636" s="98"/>
      <c r="IE3636" s="79"/>
      <c r="IF3636" s="79"/>
      <c r="IG3636" s="79"/>
      <c r="IH3636" s="79"/>
      <c r="II3636" s="79"/>
      <c r="IJ3636" s="79"/>
      <c r="IK3636" s="79"/>
      <c r="IL3636" s="79"/>
    </row>
    <row r="3637" s="93" customFormat="1" ht="15.75" customHeight="1" spans="3:246">
      <c r="C3637" s="97"/>
      <c r="D3637" s="98"/>
      <c r="F3637" s="99"/>
      <c r="G3637" s="98"/>
      <c r="IE3637" s="79"/>
      <c r="IF3637" s="79"/>
      <c r="IG3637" s="79"/>
      <c r="IH3637" s="79"/>
      <c r="II3637" s="79"/>
      <c r="IJ3637" s="79"/>
      <c r="IK3637" s="79"/>
      <c r="IL3637" s="79"/>
    </row>
    <row r="3638" s="93" customFormat="1" ht="15.75" customHeight="1" spans="3:246">
      <c r="C3638" s="97"/>
      <c r="D3638" s="98"/>
      <c r="F3638" s="99"/>
      <c r="G3638" s="98"/>
      <c r="IE3638" s="79"/>
      <c r="IF3638" s="79"/>
      <c r="IG3638" s="79"/>
      <c r="IH3638" s="79"/>
      <c r="II3638" s="79"/>
      <c r="IJ3638" s="79"/>
      <c r="IK3638" s="79"/>
      <c r="IL3638" s="79"/>
    </row>
    <row r="3639" s="93" customFormat="1" ht="15.75" customHeight="1" spans="3:246">
      <c r="C3639" s="97"/>
      <c r="D3639" s="98"/>
      <c r="F3639" s="99"/>
      <c r="G3639" s="98"/>
      <c r="IE3639" s="79"/>
      <c r="IF3639" s="79"/>
      <c r="IG3639" s="79"/>
      <c r="IH3639" s="79"/>
      <c r="II3639" s="79"/>
      <c r="IJ3639" s="79"/>
      <c r="IK3639" s="79"/>
      <c r="IL3639" s="79"/>
    </row>
    <row r="3640" s="93" customFormat="1" ht="15.75" customHeight="1" spans="3:246">
      <c r="C3640" s="97"/>
      <c r="D3640" s="98"/>
      <c r="F3640" s="99"/>
      <c r="G3640" s="98"/>
      <c r="IE3640" s="79"/>
      <c r="IF3640" s="79"/>
      <c r="IG3640" s="79"/>
      <c r="IH3640" s="79"/>
      <c r="II3640" s="79"/>
      <c r="IJ3640" s="79"/>
      <c r="IK3640" s="79"/>
      <c r="IL3640" s="79"/>
    </row>
    <row r="3641" s="93" customFormat="1" ht="15.75" customHeight="1" spans="3:246">
      <c r="C3641" s="97"/>
      <c r="D3641" s="98"/>
      <c r="F3641" s="99"/>
      <c r="G3641" s="98"/>
      <c r="IE3641" s="79"/>
      <c r="IF3641" s="79"/>
      <c r="IG3641" s="79"/>
      <c r="IH3641" s="79"/>
      <c r="II3641" s="79"/>
      <c r="IJ3641" s="79"/>
      <c r="IK3641" s="79"/>
      <c r="IL3641" s="79"/>
    </row>
    <row r="3642" s="93" customFormat="1" ht="15.75" customHeight="1" spans="3:246">
      <c r="C3642" s="97"/>
      <c r="D3642" s="98"/>
      <c r="F3642" s="99"/>
      <c r="G3642" s="98"/>
      <c r="IE3642" s="79"/>
      <c r="IF3642" s="79"/>
      <c r="IG3642" s="79"/>
      <c r="IH3642" s="79"/>
      <c r="II3642" s="79"/>
      <c r="IJ3642" s="79"/>
      <c r="IK3642" s="79"/>
      <c r="IL3642" s="79"/>
    </row>
    <row r="3643" s="93" customFormat="1" ht="15.75" customHeight="1" spans="3:246">
      <c r="C3643" s="97"/>
      <c r="D3643" s="98"/>
      <c r="F3643" s="99"/>
      <c r="G3643" s="98"/>
      <c r="IE3643" s="79"/>
      <c r="IF3643" s="79"/>
      <c r="IG3643" s="79"/>
      <c r="IH3643" s="79"/>
      <c r="II3643" s="79"/>
      <c r="IJ3643" s="79"/>
      <c r="IK3643" s="79"/>
      <c r="IL3643" s="79"/>
    </row>
    <row r="3644" s="93" customFormat="1" ht="15.75" customHeight="1" spans="3:246">
      <c r="C3644" s="97"/>
      <c r="D3644" s="98"/>
      <c r="F3644" s="99"/>
      <c r="G3644" s="98"/>
      <c r="IE3644" s="79"/>
      <c r="IF3644" s="79"/>
      <c r="IG3644" s="79"/>
      <c r="IH3644" s="79"/>
      <c r="II3644" s="79"/>
      <c r="IJ3644" s="79"/>
      <c r="IK3644" s="79"/>
      <c r="IL3644" s="79"/>
    </row>
    <row r="3645" s="93" customFormat="1" ht="15.75" customHeight="1" spans="3:246">
      <c r="C3645" s="97"/>
      <c r="D3645" s="98"/>
      <c r="F3645" s="99"/>
      <c r="G3645" s="98"/>
      <c r="IE3645" s="79"/>
      <c r="IF3645" s="79"/>
      <c r="IG3645" s="79"/>
      <c r="IH3645" s="79"/>
      <c r="II3645" s="79"/>
      <c r="IJ3645" s="79"/>
      <c r="IK3645" s="79"/>
      <c r="IL3645" s="79"/>
    </row>
    <row r="3646" s="93" customFormat="1" ht="15.75" customHeight="1" spans="3:246">
      <c r="C3646" s="97"/>
      <c r="D3646" s="98"/>
      <c r="F3646" s="99"/>
      <c r="G3646" s="98"/>
      <c r="IE3646" s="79"/>
      <c r="IF3646" s="79"/>
      <c r="IG3646" s="79"/>
      <c r="IH3646" s="79"/>
      <c r="II3646" s="79"/>
      <c r="IJ3646" s="79"/>
      <c r="IK3646" s="79"/>
      <c r="IL3646" s="79"/>
    </row>
    <row r="3647" s="93" customFormat="1" ht="15.75" customHeight="1" spans="3:246">
      <c r="C3647" s="97"/>
      <c r="D3647" s="98"/>
      <c r="F3647" s="99"/>
      <c r="G3647" s="98"/>
      <c r="IE3647" s="79"/>
      <c r="IF3647" s="79"/>
      <c r="IG3647" s="79"/>
      <c r="IH3647" s="79"/>
      <c r="II3647" s="79"/>
      <c r="IJ3647" s="79"/>
      <c r="IK3647" s="79"/>
      <c r="IL3647" s="79"/>
    </row>
    <row r="3648" s="93" customFormat="1" ht="15.75" customHeight="1" spans="3:246">
      <c r="C3648" s="97"/>
      <c r="D3648" s="98"/>
      <c r="F3648" s="99"/>
      <c r="G3648" s="98"/>
      <c r="IE3648" s="79"/>
      <c r="IF3648" s="79"/>
      <c r="IG3648" s="79"/>
      <c r="IH3648" s="79"/>
      <c r="II3648" s="79"/>
      <c r="IJ3648" s="79"/>
      <c r="IK3648" s="79"/>
      <c r="IL3648" s="79"/>
    </row>
    <row r="3649" s="93" customFormat="1" ht="15.75" customHeight="1" spans="3:246">
      <c r="C3649" s="97"/>
      <c r="D3649" s="98"/>
      <c r="F3649" s="99"/>
      <c r="G3649" s="98"/>
      <c r="IE3649" s="79"/>
      <c r="IF3649" s="79"/>
      <c r="IG3649" s="79"/>
      <c r="IH3649" s="79"/>
      <c r="II3649" s="79"/>
      <c r="IJ3649" s="79"/>
      <c r="IK3649" s="79"/>
      <c r="IL3649" s="79"/>
    </row>
    <row r="3650" s="93" customFormat="1" ht="15.75" customHeight="1" spans="3:246">
      <c r="C3650" s="97"/>
      <c r="D3650" s="98"/>
      <c r="F3650" s="99"/>
      <c r="G3650" s="98"/>
      <c r="IE3650" s="79"/>
      <c r="IF3650" s="79"/>
      <c r="IG3650" s="79"/>
      <c r="IH3650" s="79"/>
      <c r="II3650" s="79"/>
      <c r="IJ3650" s="79"/>
      <c r="IK3650" s="79"/>
      <c r="IL3650" s="79"/>
    </row>
    <row r="3651" s="93" customFormat="1" ht="15.75" customHeight="1" spans="3:246">
      <c r="C3651" s="97"/>
      <c r="D3651" s="98"/>
      <c r="F3651" s="99"/>
      <c r="G3651" s="98"/>
      <c r="IE3651" s="79"/>
      <c r="IF3651" s="79"/>
      <c r="IG3651" s="79"/>
      <c r="IH3651" s="79"/>
      <c r="II3651" s="79"/>
      <c r="IJ3651" s="79"/>
      <c r="IK3651" s="79"/>
      <c r="IL3651" s="79"/>
    </row>
    <row r="3652" s="93" customFormat="1" ht="15.75" customHeight="1" spans="3:246">
      <c r="C3652" s="97"/>
      <c r="D3652" s="98"/>
      <c r="F3652" s="99"/>
      <c r="G3652" s="98"/>
      <c r="IE3652" s="79"/>
      <c r="IF3652" s="79"/>
      <c r="IG3652" s="79"/>
      <c r="IH3652" s="79"/>
      <c r="II3652" s="79"/>
      <c r="IJ3652" s="79"/>
      <c r="IK3652" s="79"/>
      <c r="IL3652" s="79"/>
    </row>
    <row r="3653" s="93" customFormat="1" ht="15.75" customHeight="1" spans="3:246">
      <c r="C3653" s="97"/>
      <c r="D3653" s="98"/>
      <c r="F3653" s="99"/>
      <c r="G3653" s="98"/>
      <c r="IE3653" s="79"/>
      <c r="IF3653" s="79"/>
      <c r="IG3653" s="79"/>
      <c r="IH3653" s="79"/>
      <c r="II3653" s="79"/>
      <c r="IJ3653" s="79"/>
      <c r="IK3653" s="79"/>
      <c r="IL3653" s="79"/>
    </row>
    <row r="3654" s="93" customFormat="1" ht="15.75" customHeight="1" spans="3:246">
      <c r="C3654" s="97"/>
      <c r="D3654" s="98"/>
      <c r="F3654" s="99"/>
      <c r="G3654" s="98"/>
      <c r="IE3654" s="79"/>
      <c r="IF3654" s="79"/>
      <c r="IG3654" s="79"/>
      <c r="IH3654" s="79"/>
      <c r="II3654" s="79"/>
      <c r="IJ3654" s="79"/>
      <c r="IK3654" s="79"/>
      <c r="IL3654" s="79"/>
    </row>
    <row r="3655" s="93" customFormat="1" ht="15.75" customHeight="1" spans="3:246">
      <c r="C3655" s="97"/>
      <c r="D3655" s="98"/>
      <c r="F3655" s="99"/>
      <c r="G3655" s="98"/>
      <c r="IE3655" s="79"/>
      <c r="IF3655" s="79"/>
      <c r="IG3655" s="79"/>
      <c r="IH3655" s="79"/>
      <c r="II3655" s="79"/>
      <c r="IJ3655" s="79"/>
      <c r="IK3655" s="79"/>
      <c r="IL3655" s="79"/>
    </row>
    <row r="3656" s="93" customFormat="1" ht="15.75" customHeight="1" spans="3:246">
      <c r="C3656" s="97"/>
      <c r="D3656" s="98"/>
      <c r="F3656" s="99"/>
      <c r="G3656" s="98"/>
      <c r="IE3656" s="79"/>
      <c r="IF3656" s="79"/>
      <c r="IG3656" s="79"/>
      <c r="IH3656" s="79"/>
      <c r="II3656" s="79"/>
      <c r="IJ3656" s="79"/>
      <c r="IK3656" s="79"/>
      <c r="IL3656" s="79"/>
    </row>
    <row r="3657" s="93" customFormat="1" ht="15.75" customHeight="1" spans="3:246">
      <c r="C3657" s="97"/>
      <c r="D3657" s="98"/>
      <c r="F3657" s="99"/>
      <c r="G3657" s="98"/>
      <c r="IE3657" s="79"/>
      <c r="IF3657" s="79"/>
      <c r="IG3657" s="79"/>
      <c r="IH3657" s="79"/>
      <c r="II3657" s="79"/>
      <c r="IJ3657" s="79"/>
      <c r="IK3657" s="79"/>
      <c r="IL3657" s="79"/>
    </row>
    <row r="3658" s="93" customFormat="1" ht="15.75" customHeight="1" spans="3:246">
      <c r="C3658" s="97"/>
      <c r="D3658" s="98"/>
      <c r="F3658" s="99"/>
      <c r="G3658" s="98"/>
      <c r="IE3658" s="79"/>
      <c r="IF3658" s="79"/>
      <c r="IG3658" s="79"/>
      <c r="IH3658" s="79"/>
      <c r="II3658" s="79"/>
      <c r="IJ3658" s="79"/>
      <c r="IK3658" s="79"/>
      <c r="IL3658" s="79"/>
    </row>
    <row r="3659" s="93" customFormat="1" ht="15.75" customHeight="1" spans="3:246">
      <c r="C3659" s="97"/>
      <c r="D3659" s="98"/>
      <c r="F3659" s="99"/>
      <c r="G3659" s="98"/>
      <c r="IE3659" s="79"/>
      <c r="IF3659" s="79"/>
      <c r="IG3659" s="79"/>
      <c r="IH3659" s="79"/>
      <c r="II3659" s="79"/>
      <c r="IJ3659" s="79"/>
      <c r="IK3659" s="79"/>
      <c r="IL3659" s="79"/>
    </row>
    <row r="3660" s="93" customFormat="1" ht="15.75" customHeight="1" spans="3:246">
      <c r="C3660" s="97"/>
      <c r="D3660" s="98"/>
      <c r="F3660" s="99"/>
      <c r="G3660" s="98"/>
      <c r="IE3660" s="79"/>
      <c r="IF3660" s="79"/>
      <c r="IG3660" s="79"/>
      <c r="IH3660" s="79"/>
      <c r="II3660" s="79"/>
      <c r="IJ3660" s="79"/>
      <c r="IK3660" s="79"/>
      <c r="IL3660" s="79"/>
    </row>
    <row r="3661" s="93" customFormat="1" ht="15.75" customHeight="1" spans="3:246">
      <c r="C3661" s="97"/>
      <c r="D3661" s="98"/>
      <c r="F3661" s="99"/>
      <c r="G3661" s="98"/>
      <c r="IE3661" s="79"/>
      <c r="IF3661" s="79"/>
      <c r="IG3661" s="79"/>
      <c r="IH3661" s="79"/>
      <c r="II3661" s="79"/>
      <c r="IJ3661" s="79"/>
      <c r="IK3661" s="79"/>
      <c r="IL3661" s="79"/>
    </row>
    <row r="3662" s="93" customFormat="1" ht="15.75" customHeight="1" spans="3:246">
      <c r="C3662" s="97"/>
      <c r="D3662" s="98"/>
      <c r="F3662" s="99"/>
      <c r="G3662" s="98"/>
      <c r="IE3662" s="79"/>
      <c r="IF3662" s="79"/>
      <c r="IG3662" s="79"/>
      <c r="IH3662" s="79"/>
      <c r="II3662" s="79"/>
      <c r="IJ3662" s="79"/>
      <c r="IK3662" s="79"/>
      <c r="IL3662" s="79"/>
    </row>
    <row r="3663" s="93" customFormat="1" ht="15.75" customHeight="1" spans="3:246">
      <c r="C3663" s="97"/>
      <c r="D3663" s="98"/>
      <c r="F3663" s="99"/>
      <c r="G3663" s="98"/>
      <c r="IE3663" s="79"/>
      <c r="IF3663" s="79"/>
      <c r="IG3663" s="79"/>
      <c r="IH3663" s="79"/>
      <c r="II3663" s="79"/>
      <c r="IJ3663" s="79"/>
      <c r="IK3663" s="79"/>
      <c r="IL3663" s="79"/>
    </row>
    <row r="3664" s="93" customFormat="1" ht="15.75" customHeight="1" spans="3:246">
      <c r="C3664" s="97"/>
      <c r="D3664" s="98"/>
      <c r="F3664" s="99"/>
      <c r="G3664" s="98"/>
      <c r="IE3664" s="79"/>
      <c r="IF3664" s="79"/>
      <c r="IG3664" s="79"/>
      <c r="IH3664" s="79"/>
      <c r="II3664" s="79"/>
      <c r="IJ3664" s="79"/>
      <c r="IK3664" s="79"/>
      <c r="IL3664" s="79"/>
    </row>
    <row r="3665" s="93" customFormat="1" ht="15.75" customHeight="1" spans="3:246">
      <c r="C3665" s="97"/>
      <c r="D3665" s="98"/>
      <c r="F3665" s="99"/>
      <c r="G3665" s="98"/>
      <c r="IE3665" s="79"/>
      <c r="IF3665" s="79"/>
      <c r="IG3665" s="79"/>
      <c r="IH3665" s="79"/>
      <c r="II3665" s="79"/>
      <c r="IJ3665" s="79"/>
      <c r="IK3665" s="79"/>
      <c r="IL3665" s="79"/>
    </row>
    <row r="3666" s="93" customFormat="1" ht="15.75" customHeight="1" spans="3:246">
      <c r="C3666" s="97"/>
      <c r="D3666" s="98"/>
      <c r="F3666" s="99"/>
      <c r="G3666" s="98"/>
      <c r="IE3666" s="79"/>
      <c r="IF3666" s="79"/>
      <c r="IG3666" s="79"/>
      <c r="IH3666" s="79"/>
      <c r="II3666" s="79"/>
      <c r="IJ3666" s="79"/>
      <c r="IK3666" s="79"/>
      <c r="IL3666" s="79"/>
    </row>
    <row r="3667" s="93" customFormat="1" ht="15.75" customHeight="1" spans="3:246">
      <c r="C3667" s="97"/>
      <c r="D3667" s="98"/>
      <c r="F3667" s="99"/>
      <c r="G3667" s="98"/>
      <c r="IE3667" s="79"/>
      <c r="IF3667" s="79"/>
      <c r="IG3667" s="79"/>
      <c r="IH3667" s="79"/>
      <c r="II3667" s="79"/>
      <c r="IJ3667" s="79"/>
      <c r="IK3667" s="79"/>
      <c r="IL3667" s="79"/>
    </row>
    <row r="3668" s="93" customFormat="1" ht="15.75" customHeight="1" spans="3:246">
      <c r="C3668" s="97"/>
      <c r="D3668" s="98"/>
      <c r="F3668" s="99"/>
      <c r="G3668" s="98"/>
      <c r="IE3668" s="79"/>
      <c r="IF3668" s="79"/>
      <c r="IG3668" s="79"/>
      <c r="IH3668" s="79"/>
      <c r="II3668" s="79"/>
      <c r="IJ3668" s="79"/>
      <c r="IK3668" s="79"/>
      <c r="IL3668" s="79"/>
    </row>
    <row r="3669" s="93" customFormat="1" ht="15.75" customHeight="1" spans="3:246">
      <c r="C3669" s="97"/>
      <c r="D3669" s="98"/>
      <c r="F3669" s="99"/>
      <c r="G3669" s="98"/>
      <c r="IE3669" s="79"/>
      <c r="IF3669" s="79"/>
      <c r="IG3669" s="79"/>
      <c r="IH3669" s="79"/>
      <c r="II3669" s="79"/>
      <c r="IJ3669" s="79"/>
      <c r="IK3669" s="79"/>
      <c r="IL3669" s="79"/>
    </row>
    <row r="3670" s="93" customFormat="1" ht="15.75" customHeight="1" spans="3:246">
      <c r="C3670" s="97"/>
      <c r="D3670" s="98"/>
      <c r="F3670" s="99"/>
      <c r="G3670" s="98"/>
      <c r="IE3670" s="79"/>
      <c r="IF3670" s="79"/>
      <c r="IG3670" s="79"/>
      <c r="IH3670" s="79"/>
      <c r="II3670" s="79"/>
      <c r="IJ3670" s="79"/>
      <c r="IK3670" s="79"/>
      <c r="IL3670" s="79"/>
    </row>
    <row r="3671" s="93" customFormat="1" ht="15.75" customHeight="1" spans="3:246">
      <c r="C3671" s="97"/>
      <c r="D3671" s="98"/>
      <c r="F3671" s="99"/>
      <c r="G3671" s="98"/>
      <c r="IE3671" s="79"/>
      <c r="IF3671" s="79"/>
      <c r="IG3671" s="79"/>
      <c r="IH3671" s="79"/>
      <c r="II3671" s="79"/>
      <c r="IJ3671" s="79"/>
      <c r="IK3671" s="79"/>
      <c r="IL3671" s="79"/>
    </row>
    <row r="3672" s="93" customFormat="1" ht="15.75" customHeight="1" spans="3:246">
      <c r="C3672" s="97"/>
      <c r="D3672" s="98"/>
      <c r="F3672" s="99"/>
      <c r="G3672" s="98"/>
      <c r="IE3672" s="79"/>
      <c r="IF3672" s="79"/>
      <c r="IG3672" s="79"/>
      <c r="IH3672" s="79"/>
      <c r="II3672" s="79"/>
      <c r="IJ3672" s="79"/>
      <c r="IK3672" s="79"/>
      <c r="IL3672" s="79"/>
    </row>
    <row r="3673" s="93" customFormat="1" ht="15.75" customHeight="1" spans="3:246">
      <c r="C3673" s="97"/>
      <c r="D3673" s="98"/>
      <c r="F3673" s="99"/>
      <c r="G3673" s="98"/>
      <c r="IE3673" s="79"/>
      <c r="IF3673" s="79"/>
      <c r="IG3673" s="79"/>
      <c r="IH3673" s="79"/>
      <c r="II3673" s="79"/>
      <c r="IJ3673" s="79"/>
      <c r="IK3673" s="79"/>
      <c r="IL3673" s="79"/>
    </row>
    <row r="3674" s="93" customFormat="1" ht="15.75" customHeight="1" spans="3:246">
      <c r="C3674" s="97"/>
      <c r="D3674" s="98"/>
      <c r="F3674" s="99"/>
      <c r="G3674" s="98"/>
      <c r="IE3674" s="79"/>
      <c r="IF3674" s="79"/>
      <c r="IG3674" s="79"/>
      <c r="IH3674" s="79"/>
      <c r="II3674" s="79"/>
      <c r="IJ3674" s="79"/>
      <c r="IK3674" s="79"/>
      <c r="IL3674" s="79"/>
    </row>
    <row r="3675" s="93" customFormat="1" ht="15.75" customHeight="1" spans="3:246">
      <c r="C3675" s="97"/>
      <c r="D3675" s="98"/>
      <c r="F3675" s="99"/>
      <c r="G3675" s="98"/>
      <c r="IE3675" s="79"/>
      <c r="IF3675" s="79"/>
      <c r="IG3675" s="79"/>
      <c r="IH3675" s="79"/>
      <c r="II3675" s="79"/>
      <c r="IJ3675" s="79"/>
      <c r="IK3675" s="79"/>
      <c r="IL3675" s="79"/>
    </row>
    <row r="3676" s="93" customFormat="1" ht="15.75" customHeight="1" spans="3:246">
      <c r="C3676" s="97"/>
      <c r="D3676" s="98"/>
      <c r="F3676" s="99"/>
      <c r="G3676" s="98"/>
      <c r="IE3676" s="79"/>
      <c r="IF3676" s="79"/>
      <c r="IG3676" s="79"/>
      <c r="IH3676" s="79"/>
      <c r="II3676" s="79"/>
      <c r="IJ3676" s="79"/>
      <c r="IK3676" s="79"/>
      <c r="IL3676" s="79"/>
    </row>
    <row r="3677" s="93" customFormat="1" ht="15.75" customHeight="1" spans="3:246">
      <c r="C3677" s="97"/>
      <c r="D3677" s="98"/>
      <c r="F3677" s="99"/>
      <c r="G3677" s="98"/>
      <c r="IE3677" s="79"/>
      <c r="IF3677" s="79"/>
      <c r="IG3677" s="79"/>
      <c r="IH3677" s="79"/>
      <c r="II3677" s="79"/>
      <c r="IJ3677" s="79"/>
      <c r="IK3677" s="79"/>
      <c r="IL3677" s="79"/>
    </row>
    <row r="3678" s="93" customFormat="1" ht="15.75" customHeight="1" spans="3:246">
      <c r="C3678" s="97"/>
      <c r="D3678" s="98"/>
      <c r="F3678" s="99"/>
      <c r="G3678" s="98"/>
      <c r="IE3678" s="79"/>
      <c r="IF3678" s="79"/>
      <c r="IG3678" s="79"/>
      <c r="IH3678" s="79"/>
      <c r="II3678" s="79"/>
      <c r="IJ3678" s="79"/>
      <c r="IK3678" s="79"/>
      <c r="IL3678" s="79"/>
    </row>
    <row r="3679" s="93" customFormat="1" ht="15.75" customHeight="1" spans="3:246">
      <c r="C3679" s="97"/>
      <c r="D3679" s="98"/>
      <c r="F3679" s="99"/>
      <c r="G3679" s="98"/>
      <c r="IE3679" s="79"/>
      <c r="IF3679" s="79"/>
      <c r="IG3679" s="79"/>
      <c r="IH3679" s="79"/>
      <c r="II3679" s="79"/>
      <c r="IJ3679" s="79"/>
      <c r="IK3679" s="79"/>
      <c r="IL3679" s="79"/>
    </row>
    <row r="3680" s="93" customFormat="1" ht="15.75" customHeight="1" spans="3:246">
      <c r="C3680" s="97"/>
      <c r="D3680" s="98"/>
      <c r="F3680" s="99"/>
      <c r="G3680" s="98"/>
      <c r="IE3680" s="79"/>
      <c r="IF3680" s="79"/>
      <c r="IG3680" s="79"/>
      <c r="IH3680" s="79"/>
      <c r="II3680" s="79"/>
      <c r="IJ3680" s="79"/>
      <c r="IK3680" s="79"/>
      <c r="IL3680" s="79"/>
    </row>
    <row r="3681" s="93" customFormat="1" ht="15.75" customHeight="1" spans="3:246">
      <c r="C3681" s="97"/>
      <c r="D3681" s="98"/>
      <c r="F3681" s="99"/>
      <c r="G3681" s="98"/>
      <c r="IE3681" s="79"/>
      <c r="IF3681" s="79"/>
      <c r="IG3681" s="79"/>
      <c r="IH3681" s="79"/>
      <c r="II3681" s="79"/>
      <c r="IJ3681" s="79"/>
      <c r="IK3681" s="79"/>
      <c r="IL3681" s="79"/>
    </row>
    <row r="3682" s="93" customFormat="1" ht="15.75" customHeight="1" spans="3:246">
      <c r="C3682" s="97"/>
      <c r="D3682" s="98"/>
      <c r="F3682" s="99"/>
      <c r="G3682" s="98"/>
      <c r="IE3682" s="79"/>
      <c r="IF3682" s="79"/>
      <c r="IG3682" s="79"/>
      <c r="IH3682" s="79"/>
      <c r="II3682" s="79"/>
      <c r="IJ3682" s="79"/>
      <c r="IK3682" s="79"/>
      <c r="IL3682" s="79"/>
    </row>
    <row r="3683" s="93" customFormat="1" ht="15.75" customHeight="1" spans="3:246">
      <c r="C3683" s="97"/>
      <c r="D3683" s="98"/>
      <c r="F3683" s="99"/>
      <c r="G3683" s="98"/>
      <c r="IE3683" s="79"/>
      <c r="IF3683" s="79"/>
      <c r="IG3683" s="79"/>
      <c r="IH3683" s="79"/>
      <c r="II3683" s="79"/>
      <c r="IJ3683" s="79"/>
      <c r="IK3683" s="79"/>
      <c r="IL3683" s="79"/>
    </row>
    <row r="3684" s="93" customFormat="1" ht="15.75" customHeight="1" spans="3:246">
      <c r="C3684" s="97"/>
      <c r="D3684" s="98"/>
      <c r="F3684" s="99"/>
      <c r="G3684" s="98"/>
      <c r="IE3684" s="79"/>
      <c r="IF3684" s="79"/>
      <c r="IG3684" s="79"/>
      <c r="IH3684" s="79"/>
      <c r="II3684" s="79"/>
      <c r="IJ3684" s="79"/>
      <c r="IK3684" s="79"/>
      <c r="IL3684" s="79"/>
    </row>
    <row r="3685" s="93" customFormat="1" ht="15.75" customHeight="1" spans="3:246">
      <c r="C3685" s="97"/>
      <c r="D3685" s="98"/>
      <c r="F3685" s="99"/>
      <c r="G3685" s="98"/>
      <c r="IE3685" s="79"/>
      <c r="IF3685" s="79"/>
      <c r="IG3685" s="79"/>
      <c r="IH3685" s="79"/>
      <c r="II3685" s="79"/>
      <c r="IJ3685" s="79"/>
      <c r="IK3685" s="79"/>
      <c r="IL3685" s="79"/>
    </row>
    <row r="3686" s="93" customFormat="1" ht="15.75" customHeight="1" spans="3:246">
      <c r="C3686" s="97"/>
      <c r="D3686" s="98"/>
      <c r="F3686" s="99"/>
      <c r="G3686" s="98"/>
      <c r="IE3686" s="79"/>
      <c r="IF3686" s="79"/>
      <c r="IG3686" s="79"/>
      <c r="IH3686" s="79"/>
      <c r="II3686" s="79"/>
      <c r="IJ3686" s="79"/>
      <c r="IK3686" s="79"/>
      <c r="IL3686" s="79"/>
    </row>
    <row r="3687" s="93" customFormat="1" ht="15.75" customHeight="1" spans="3:246">
      <c r="C3687" s="97"/>
      <c r="D3687" s="98"/>
      <c r="F3687" s="99"/>
      <c r="G3687" s="98"/>
      <c r="IE3687" s="79"/>
      <c r="IF3687" s="79"/>
      <c r="IG3687" s="79"/>
      <c r="IH3687" s="79"/>
      <c r="II3687" s="79"/>
      <c r="IJ3687" s="79"/>
      <c r="IK3687" s="79"/>
      <c r="IL3687" s="79"/>
    </row>
    <row r="3688" s="93" customFormat="1" ht="15.75" customHeight="1" spans="3:246">
      <c r="C3688" s="97"/>
      <c r="D3688" s="98"/>
      <c r="F3688" s="99"/>
      <c r="G3688" s="98"/>
      <c r="IE3688" s="79"/>
      <c r="IF3688" s="79"/>
      <c r="IG3688" s="79"/>
      <c r="IH3688" s="79"/>
      <c r="II3688" s="79"/>
      <c r="IJ3688" s="79"/>
      <c r="IK3688" s="79"/>
      <c r="IL3688" s="79"/>
    </row>
    <row r="3689" s="93" customFormat="1" ht="15.75" customHeight="1" spans="3:246">
      <c r="C3689" s="97"/>
      <c r="D3689" s="98"/>
      <c r="F3689" s="99"/>
      <c r="G3689" s="98"/>
      <c r="IE3689" s="79"/>
      <c r="IF3689" s="79"/>
      <c r="IG3689" s="79"/>
      <c r="IH3689" s="79"/>
      <c r="II3689" s="79"/>
      <c r="IJ3689" s="79"/>
      <c r="IK3689" s="79"/>
      <c r="IL3689" s="79"/>
    </row>
    <row r="3690" s="93" customFormat="1" ht="15.75" customHeight="1" spans="3:246">
      <c r="C3690" s="97"/>
      <c r="D3690" s="98"/>
      <c r="F3690" s="99"/>
      <c r="G3690" s="98"/>
      <c r="IE3690" s="79"/>
      <c r="IF3690" s="79"/>
      <c r="IG3690" s="79"/>
      <c r="IH3690" s="79"/>
      <c r="II3690" s="79"/>
      <c r="IJ3690" s="79"/>
      <c r="IK3690" s="79"/>
      <c r="IL3690" s="79"/>
    </row>
    <row r="3691" s="93" customFormat="1" ht="15.75" customHeight="1" spans="3:246">
      <c r="C3691" s="97"/>
      <c r="D3691" s="98"/>
      <c r="F3691" s="99"/>
      <c r="G3691" s="98"/>
      <c r="IE3691" s="79"/>
      <c r="IF3691" s="79"/>
      <c r="IG3691" s="79"/>
      <c r="IH3691" s="79"/>
      <c r="II3691" s="79"/>
      <c r="IJ3691" s="79"/>
      <c r="IK3691" s="79"/>
      <c r="IL3691" s="79"/>
    </row>
    <row r="3692" s="93" customFormat="1" ht="15.75" customHeight="1" spans="3:246">
      <c r="C3692" s="97"/>
      <c r="D3692" s="98"/>
      <c r="F3692" s="99"/>
      <c r="G3692" s="98"/>
      <c r="IE3692" s="79"/>
      <c r="IF3692" s="79"/>
      <c r="IG3692" s="79"/>
      <c r="IH3692" s="79"/>
      <c r="II3692" s="79"/>
      <c r="IJ3692" s="79"/>
      <c r="IK3692" s="79"/>
      <c r="IL3692" s="79"/>
    </row>
    <row r="3693" s="93" customFormat="1" ht="15.75" customHeight="1" spans="3:246">
      <c r="C3693" s="97"/>
      <c r="D3693" s="98"/>
      <c r="F3693" s="99"/>
      <c r="G3693" s="98"/>
      <c r="IE3693" s="79"/>
      <c r="IF3693" s="79"/>
      <c r="IG3693" s="79"/>
      <c r="IH3693" s="79"/>
      <c r="II3693" s="79"/>
      <c r="IJ3693" s="79"/>
      <c r="IK3693" s="79"/>
      <c r="IL3693" s="79"/>
    </row>
    <row r="3694" s="93" customFormat="1" ht="15.75" customHeight="1" spans="3:246">
      <c r="C3694" s="97"/>
      <c r="D3694" s="98"/>
      <c r="F3694" s="99"/>
      <c r="G3694" s="98"/>
      <c r="IE3694" s="79"/>
      <c r="IF3694" s="79"/>
      <c r="IG3694" s="79"/>
      <c r="IH3694" s="79"/>
      <c r="II3694" s="79"/>
      <c r="IJ3694" s="79"/>
      <c r="IK3694" s="79"/>
      <c r="IL3694" s="79"/>
    </row>
    <row r="3695" s="93" customFormat="1" ht="15.75" customHeight="1" spans="3:246">
      <c r="C3695" s="97"/>
      <c r="D3695" s="98"/>
      <c r="F3695" s="99"/>
      <c r="G3695" s="98"/>
      <c r="IE3695" s="79"/>
      <c r="IF3695" s="79"/>
      <c r="IG3695" s="79"/>
      <c r="IH3695" s="79"/>
      <c r="II3695" s="79"/>
      <c r="IJ3695" s="79"/>
      <c r="IK3695" s="79"/>
      <c r="IL3695" s="79"/>
    </row>
    <row r="3696" s="93" customFormat="1" ht="15.75" customHeight="1" spans="3:246">
      <c r="C3696" s="97"/>
      <c r="D3696" s="98"/>
      <c r="F3696" s="99"/>
      <c r="G3696" s="98"/>
      <c r="IE3696" s="79"/>
      <c r="IF3696" s="79"/>
      <c r="IG3696" s="79"/>
      <c r="IH3696" s="79"/>
      <c r="II3696" s="79"/>
      <c r="IJ3696" s="79"/>
      <c r="IK3696" s="79"/>
      <c r="IL3696" s="79"/>
    </row>
    <row r="3697" s="93" customFormat="1" ht="15.75" customHeight="1" spans="3:246">
      <c r="C3697" s="97"/>
      <c r="D3697" s="98"/>
      <c r="F3697" s="99"/>
      <c r="G3697" s="98"/>
      <c r="IE3697" s="79"/>
      <c r="IF3697" s="79"/>
      <c r="IG3697" s="79"/>
      <c r="IH3697" s="79"/>
      <c r="II3697" s="79"/>
      <c r="IJ3697" s="79"/>
      <c r="IK3697" s="79"/>
      <c r="IL3697" s="79"/>
    </row>
    <row r="3698" s="93" customFormat="1" ht="15.75" customHeight="1" spans="3:246">
      <c r="C3698" s="97"/>
      <c r="D3698" s="98"/>
      <c r="F3698" s="99"/>
      <c r="G3698" s="98"/>
      <c r="IE3698" s="79"/>
      <c r="IF3698" s="79"/>
      <c r="IG3698" s="79"/>
      <c r="IH3698" s="79"/>
      <c r="II3698" s="79"/>
      <c r="IJ3698" s="79"/>
      <c r="IK3698" s="79"/>
      <c r="IL3698" s="79"/>
    </row>
    <row r="3699" s="93" customFormat="1" ht="15.75" customHeight="1" spans="3:246">
      <c r="C3699" s="97"/>
      <c r="D3699" s="98"/>
      <c r="F3699" s="99"/>
      <c r="G3699" s="98"/>
      <c r="IE3699" s="79"/>
      <c r="IF3699" s="79"/>
      <c r="IG3699" s="79"/>
      <c r="IH3699" s="79"/>
      <c r="II3699" s="79"/>
      <c r="IJ3699" s="79"/>
      <c r="IK3699" s="79"/>
      <c r="IL3699" s="79"/>
    </row>
    <row r="3700" s="93" customFormat="1" ht="15.75" customHeight="1" spans="3:246">
      <c r="C3700" s="97"/>
      <c r="D3700" s="98"/>
      <c r="F3700" s="99"/>
      <c r="G3700" s="98"/>
      <c r="IE3700" s="79"/>
      <c r="IF3700" s="79"/>
      <c r="IG3700" s="79"/>
      <c r="IH3700" s="79"/>
      <c r="II3700" s="79"/>
      <c r="IJ3700" s="79"/>
      <c r="IK3700" s="79"/>
      <c r="IL3700" s="79"/>
    </row>
    <row r="3701" s="93" customFormat="1" ht="15.75" customHeight="1" spans="3:246">
      <c r="C3701" s="97"/>
      <c r="D3701" s="98"/>
      <c r="F3701" s="99"/>
      <c r="G3701" s="98"/>
      <c r="IE3701" s="79"/>
      <c r="IF3701" s="79"/>
      <c r="IG3701" s="79"/>
      <c r="IH3701" s="79"/>
      <c r="II3701" s="79"/>
      <c r="IJ3701" s="79"/>
      <c r="IK3701" s="79"/>
      <c r="IL3701" s="79"/>
    </row>
    <row r="3702" s="93" customFormat="1" ht="15.75" customHeight="1" spans="3:246">
      <c r="C3702" s="97"/>
      <c r="D3702" s="98"/>
      <c r="F3702" s="99"/>
      <c r="G3702" s="98"/>
      <c r="IE3702" s="79"/>
      <c r="IF3702" s="79"/>
      <c r="IG3702" s="79"/>
      <c r="IH3702" s="79"/>
      <c r="II3702" s="79"/>
      <c r="IJ3702" s="79"/>
      <c r="IK3702" s="79"/>
      <c r="IL3702" s="79"/>
    </row>
    <row r="3703" s="93" customFormat="1" ht="15.75" customHeight="1" spans="3:246">
      <c r="C3703" s="97"/>
      <c r="D3703" s="98"/>
      <c r="F3703" s="99"/>
      <c r="G3703" s="98"/>
      <c r="IE3703" s="79"/>
      <c r="IF3703" s="79"/>
      <c r="IG3703" s="79"/>
      <c r="IH3703" s="79"/>
      <c r="II3703" s="79"/>
      <c r="IJ3703" s="79"/>
      <c r="IK3703" s="79"/>
      <c r="IL3703" s="79"/>
    </row>
    <row r="3704" s="93" customFormat="1" ht="15.75" customHeight="1" spans="3:246">
      <c r="C3704" s="97"/>
      <c r="D3704" s="98"/>
      <c r="F3704" s="99"/>
      <c r="G3704" s="98"/>
      <c r="IE3704" s="79"/>
      <c r="IF3704" s="79"/>
      <c r="IG3704" s="79"/>
      <c r="IH3704" s="79"/>
      <c r="II3704" s="79"/>
      <c r="IJ3704" s="79"/>
      <c r="IK3704" s="79"/>
      <c r="IL3704" s="79"/>
    </row>
    <row r="3705" s="93" customFormat="1" ht="15.75" customHeight="1" spans="3:246">
      <c r="C3705" s="97"/>
      <c r="D3705" s="98"/>
      <c r="F3705" s="99"/>
      <c r="G3705" s="98"/>
      <c r="IE3705" s="79"/>
      <c r="IF3705" s="79"/>
      <c r="IG3705" s="79"/>
      <c r="IH3705" s="79"/>
      <c r="II3705" s="79"/>
      <c r="IJ3705" s="79"/>
      <c r="IK3705" s="79"/>
      <c r="IL3705" s="79"/>
    </row>
    <row r="3706" s="93" customFormat="1" ht="15.75" customHeight="1" spans="3:246">
      <c r="C3706" s="97"/>
      <c r="D3706" s="98"/>
      <c r="F3706" s="99"/>
      <c r="G3706" s="98"/>
      <c r="IE3706" s="79"/>
      <c r="IF3706" s="79"/>
      <c r="IG3706" s="79"/>
      <c r="IH3706" s="79"/>
      <c r="II3706" s="79"/>
      <c r="IJ3706" s="79"/>
      <c r="IK3706" s="79"/>
      <c r="IL3706" s="79"/>
    </row>
    <row r="3707" s="93" customFormat="1" ht="15.75" customHeight="1" spans="3:246">
      <c r="C3707" s="97"/>
      <c r="D3707" s="98"/>
      <c r="F3707" s="99"/>
      <c r="G3707" s="98"/>
      <c r="IE3707" s="79"/>
      <c r="IF3707" s="79"/>
      <c r="IG3707" s="79"/>
      <c r="IH3707" s="79"/>
      <c r="II3707" s="79"/>
      <c r="IJ3707" s="79"/>
      <c r="IK3707" s="79"/>
      <c r="IL3707" s="79"/>
    </row>
    <row r="3708" s="93" customFormat="1" ht="15.75" customHeight="1" spans="3:246">
      <c r="C3708" s="97"/>
      <c r="D3708" s="98"/>
      <c r="F3708" s="99"/>
      <c r="G3708" s="98"/>
      <c r="IE3708" s="79"/>
      <c r="IF3708" s="79"/>
      <c r="IG3708" s="79"/>
      <c r="IH3708" s="79"/>
      <c r="II3708" s="79"/>
      <c r="IJ3708" s="79"/>
      <c r="IK3708" s="79"/>
      <c r="IL3708" s="79"/>
    </row>
    <row r="3709" s="93" customFormat="1" ht="15.75" customHeight="1" spans="3:246">
      <c r="C3709" s="97"/>
      <c r="D3709" s="98"/>
      <c r="F3709" s="99"/>
      <c r="G3709" s="98"/>
      <c r="IE3709" s="79"/>
      <c r="IF3709" s="79"/>
      <c r="IG3709" s="79"/>
      <c r="IH3709" s="79"/>
      <c r="II3709" s="79"/>
      <c r="IJ3709" s="79"/>
      <c r="IK3709" s="79"/>
      <c r="IL3709" s="79"/>
    </row>
    <row r="3710" s="93" customFormat="1" ht="15.75" customHeight="1" spans="3:246">
      <c r="C3710" s="97"/>
      <c r="D3710" s="98"/>
      <c r="F3710" s="99"/>
      <c r="G3710" s="98"/>
      <c r="IE3710" s="79"/>
      <c r="IF3710" s="79"/>
      <c r="IG3710" s="79"/>
      <c r="IH3710" s="79"/>
      <c r="II3710" s="79"/>
      <c r="IJ3710" s="79"/>
      <c r="IK3710" s="79"/>
      <c r="IL3710" s="79"/>
    </row>
    <row r="3711" s="93" customFormat="1" ht="15.75" customHeight="1" spans="3:246">
      <c r="C3711" s="97"/>
      <c r="D3711" s="98"/>
      <c r="F3711" s="99"/>
      <c r="G3711" s="98"/>
      <c r="IE3711" s="79"/>
      <c r="IF3711" s="79"/>
      <c r="IG3711" s="79"/>
      <c r="IH3711" s="79"/>
      <c r="II3711" s="79"/>
      <c r="IJ3711" s="79"/>
      <c r="IK3711" s="79"/>
      <c r="IL3711" s="79"/>
    </row>
    <row r="3712" s="93" customFormat="1" ht="15.75" customHeight="1" spans="3:246">
      <c r="C3712" s="97"/>
      <c r="D3712" s="98"/>
      <c r="F3712" s="99"/>
      <c r="G3712" s="98"/>
      <c r="IE3712" s="79"/>
      <c r="IF3712" s="79"/>
      <c r="IG3712" s="79"/>
      <c r="IH3712" s="79"/>
      <c r="II3712" s="79"/>
      <c r="IJ3712" s="79"/>
      <c r="IK3712" s="79"/>
      <c r="IL3712" s="79"/>
    </row>
    <row r="3713" s="93" customFormat="1" ht="15.75" customHeight="1" spans="3:246">
      <c r="C3713" s="97"/>
      <c r="D3713" s="98"/>
      <c r="F3713" s="99"/>
      <c r="G3713" s="98"/>
      <c r="IE3713" s="79"/>
      <c r="IF3713" s="79"/>
      <c r="IG3713" s="79"/>
      <c r="IH3713" s="79"/>
      <c r="II3713" s="79"/>
      <c r="IJ3713" s="79"/>
      <c r="IK3713" s="79"/>
      <c r="IL3713" s="79"/>
    </row>
    <row r="3714" s="93" customFormat="1" ht="15.75" customHeight="1" spans="3:246">
      <c r="C3714" s="97"/>
      <c r="D3714" s="98"/>
      <c r="F3714" s="99"/>
      <c r="G3714" s="98"/>
      <c r="IE3714" s="79"/>
      <c r="IF3714" s="79"/>
      <c r="IG3714" s="79"/>
      <c r="IH3714" s="79"/>
      <c r="II3714" s="79"/>
      <c r="IJ3714" s="79"/>
      <c r="IK3714" s="79"/>
      <c r="IL3714" s="79"/>
    </row>
    <row r="3715" s="93" customFormat="1" ht="15.75" customHeight="1" spans="3:246">
      <c r="C3715" s="97"/>
      <c r="D3715" s="98"/>
      <c r="F3715" s="99"/>
      <c r="G3715" s="98"/>
      <c r="IE3715" s="79"/>
      <c r="IF3715" s="79"/>
      <c r="IG3715" s="79"/>
      <c r="IH3715" s="79"/>
      <c r="II3715" s="79"/>
      <c r="IJ3715" s="79"/>
      <c r="IK3715" s="79"/>
      <c r="IL3715" s="79"/>
    </row>
    <row r="3716" s="93" customFormat="1" ht="15.75" customHeight="1" spans="3:246">
      <c r="C3716" s="97"/>
      <c r="D3716" s="98"/>
      <c r="F3716" s="99"/>
      <c r="G3716" s="98"/>
      <c r="IE3716" s="79"/>
      <c r="IF3716" s="79"/>
      <c r="IG3716" s="79"/>
      <c r="IH3716" s="79"/>
      <c r="II3716" s="79"/>
      <c r="IJ3716" s="79"/>
      <c r="IK3716" s="79"/>
      <c r="IL3716" s="79"/>
    </row>
    <row r="3717" s="93" customFormat="1" ht="15.75" customHeight="1" spans="3:246">
      <c r="C3717" s="97"/>
      <c r="D3717" s="98"/>
      <c r="F3717" s="99"/>
      <c r="G3717" s="98"/>
      <c r="IE3717" s="79"/>
      <c r="IF3717" s="79"/>
      <c r="IG3717" s="79"/>
      <c r="IH3717" s="79"/>
      <c r="II3717" s="79"/>
      <c r="IJ3717" s="79"/>
      <c r="IK3717" s="79"/>
      <c r="IL3717" s="79"/>
    </row>
    <row r="3718" s="93" customFormat="1" ht="15.75" customHeight="1" spans="3:246">
      <c r="C3718" s="97"/>
      <c r="D3718" s="98"/>
      <c r="F3718" s="99"/>
      <c r="G3718" s="98"/>
      <c r="IE3718" s="79"/>
      <c r="IF3718" s="79"/>
      <c r="IG3718" s="79"/>
      <c r="IH3718" s="79"/>
      <c r="II3718" s="79"/>
      <c r="IJ3718" s="79"/>
      <c r="IK3718" s="79"/>
      <c r="IL3718" s="79"/>
    </row>
    <row r="3719" s="93" customFormat="1" ht="15.75" customHeight="1" spans="3:246">
      <c r="C3719" s="97"/>
      <c r="D3719" s="98"/>
      <c r="F3719" s="99"/>
      <c r="G3719" s="98"/>
      <c r="IE3719" s="79"/>
      <c r="IF3719" s="79"/>
      <c r="IG3719" s="79"/>
      <c r="IH3719" s="79"/>
      <c r="II3719" s="79"/>
      <c r="IJ3719" s="79"/>
      <c r="IK3719" s="79"/>
      <c r="IL3719" s="79"/>
    </row>
    <row r="3720" s="93" customFormat="1" ht="15.75" customHeight="1" spans="3:246">
      <c r="C3720" s="97"/>
      <c r="D3720" s="98"/>
      <c r="F3720" s="99"/>
      <c r="G3720" s="98"/>
      <c r="IE3720" s="79"/>
      <c r="IF3720" s="79"/>
      <c r="IG3720" s="79"/>
      <c r="IH3720" s="79"/>
      <c r="II3720" s="79"/>
      <c r="IJ3720" s="79"/>
      <c r="IK3720" s="79"/>
      <c r="IL3720" s="79"/>
    </row>
    <row r="3721" s="93" customFormat="1" ht="15.75" customHeight="1" spans="3:246">
      <c r="C3721" s="97"/>
      <c r="D3721" s="98"/>
      <c r="F3721" s="99"/>
      <c r="G3721" s="98"/>
      <c r="IE3721" s="79"/>
      <c r="IF3721" s="79"/>
      <c r="IG3721" s="79"/>
      <c r="IH3721" s="79"/>
      <c r="II3721" s="79"/>
      <c r="IJ3721" s="79"/>
      <c r="IK3721" s="79"/>
      <c r="IL3721" s="79"/>
    </row>
    <row r="3722" s="93" customFormat="1" ht="15.75" customHeight="1" spans="3:246">
      <c r="C3722" s="97"/>
      <c r="D3722" s="98"/>
      <c r="F3722" s="99"/>
      <c r="G3722" s="98"/>
      <c r="IE3722" s="79"/>
      <c r="IF3722" s="79"/>
      <c r="IG3722" s="79"/>
      <c r="IH3722" s="79"/>
      <c r="II3722" s="79"/>
      <c r="IJ3722" s="79"/>
      <c r="IK3722" s="79"/>
      <c r="IL3722" s="79"/>
    </row>
    <row r="3723" s="93" customFormat="1" ht="15.75" customHeight="1" spans="3:246">
      <c r="C3723" s="97"/>
      <c r="D3723" s="98"/>
      <c r="F3723" s="99"/>
      <c r="G3723" s="98"/>
      <c r="IE3723" s="79"/>
      <c r="IF3723" s="79"/>
      <c r="IG3723" s="79"/>
      <c r="IH3723" s="79"/>
      <c r="II3723" s="79"/>
      <c r="IJ3723" s="79"/>
      <c r="IK3723" s="79"/>
      <c r="IL3723" s="79"/>
    </row>
    <row r="3724" s="93" customFormat="1" ht="15.75" customHeight="1" spans="3:246">
      <c r="C3724" s="97"/>
      <c r="D3724" s="98"/>
      <c r="F3724" s="99"/>
      <c r="G3724" s="98"/>
      <c r="IE3724" s="79"/>
      <c r="IF3724" s="79"/>
      <c r="IG3724" s="79"/>
      <c r="IH3724" s="79"/>
      <c r="II3724" s="79"/>
      <c r="IJ3724" s="79"/>
      <c r="IK3724" s="79"/>
      <c r="IL3724" s="79"/>
    </row>
    <row r="3725" s="93" customFormat="1" ht="15.75" customHeight="1" spans="3:246">
      <c r="C3725" s="97"/>
      <c r="D3725" s="98"/>
      <c r="F3725" s="99"/>
      <c r="G3725" s="98"/>
      <c r="IE3725" s="79"/>
      <c r="IF3725" s="79"/>
      <c r="IG3725" s="79"/>
      <c r="IH3725" s="79"/>
      <c r="II3725" s="79"/>
      <c r="IJ3725" s="79"/>
      <c r="IK3725" s="79"/>
      <c r="IL3725" s="79"/>
    </row>
    <row r="3726" s="93" customFormat="1" ht="15.75" customHeight="1" spans="3:246">
      <c r="C3726" s="97"/>
      <c r="D3726" s="98"/>
      <c r="F3726" s="99"/>
      <c r="G3726" s="98"/>
      <c r="IE3726" s="79"/>
      <c r="IF3726" s="79"/>
      <c r="IG3726" s="79"/>
      <c r="IH3726" s="79"/>
      <c r="II3726" s="79"/>
      <c r="IJ3726" s="79"/>
      <c r="IK3726" s="79"/>
      <c r="IL3726" s="79"/>
    </row>
    <row r="3727" s="93" customFormat="1" ht="15.75" customHeight="1" spans="3:246">
      <c r="C3727" s="97"/>
      <c r="D3727" s="98"/>
      <c r="F3727" s="99"/>
      <c r="G3727" s="98"/>
      <c r="IE3727" s="79"/>
      <c r="IF3727" s="79"/>
      <c r="IG3727" s="79"/>
      <c r="IH3727" s="79"/>
      <c r="II3727" s="79"/>
      <c r="IJ3727" s="79"/>
      <c r="IK3727" s="79"/>
      <c r="IL3727" s="79"/>
    </row>
    <row r="3728" s="93" customFormat="1" ht="15.75" customHeight="1" spans="3:246">
      <c r="C3728" s="97"/>
      <c r="D3728" s="98"/>
      <c r="F3728" s="99"/>
      <c r="G3728" s="98"/>
      <c r="IE3728" s="79"/>
      <c r="IF3728" s="79"/>
      <c r="IG3728" s="79"/>
      <c r="IH3728" s="79"/>
      <c r="II3728" s="79"/>
      <c r="IJ3728" s="79"/>
      <c r="IK3728" s="79"/>
      <c r="IL3728" s="79"/>
    </row>
    <row r="3729" s="93" customFormat="1" ht="15.75" customHeight="1" spans="3:246">
      <c r="C3729" s="97"/>
      <c r="D3729" s="98"/>
      <c r="F3729" s="99"/>
      <c r="G3729" s="98"/>
      <c r="IE3729" s="79"/>
      <c r="IF3729" s="79"/>
      <c r="IG3729" s="79"/>
      <c r="IH3729" s="79"/>
      <c r="II3729" s="79"/>
      <c r="IJ3729" s="79"/>
      <c r="IK3729" s="79"/>
      <c r="IL3729" s="79"/>
    </row>
    <row r="3730" s="93" customFormat="1" ht="15.75" customHeight="1" spans="3:246">
      <c r="C3730" s="97"/>
      <c r="D3730" s="98"/>
      <c r="F3730" s="99"/>
      <c r="G3730" s="98"/>
      <c r="IE3730" s="79"/>
      <c r="IF3730" s="79"/>
      <c r="IG3730" s="79"/>
      <c r="IH3730" s="79"/>
      <c r="II3730" s="79"/>
      <c r="IJ3730" s="79"/>
      <c r="IK3730" s="79"/>
      <c r="IL3730" s="79"/>
    </row>
    <row r="3731" s="93" customFormat="1" ht="15.75" customHeight="1" spans="3:246">
      <c r="C3731" s="97"/>
      <c r="D3731" s="98"/>
      <c r="F3731" s="99"/>
      <c r="G3731" s="98"/>
      <c r="IE3731" s="79"/>
      <c r="IF3731" s="79"/>
      <c r="IG3731" s="79"/>
      <c r="IH3731" s="79"/>
      <c r="II3731" s="79"/>
      <c r="IJ3731" s="79"/>
      <c r="IK3731" s="79"/>
      <c r="IL3731" s="79"/>
    </row>
    <row r="3732" s="93" customFormat="1" ht="15.75" customHeight="1" spans="3:246">
      <c r="C3732" s="97"/>
      <c r="D3732" s="98"/>
      <c r="F3732" s="99"/>
      <c r="G3732" s="98"/>
      <c r="IE3732" s="79"/>
      <c r="IF3732" s="79"/>
      <c r="IG3732" s="79"/>
      <c r="IH3732" s="79"/>
      <c r="II3732" s="79"/>
      <c r="IJ3732" s="79"/>
      <c r="IK3732" s="79"/>
      <c r="IL3732" s="79"/>
    </row>
    <row r="3733" s="93" customFormat="1" ht="15.75" customHeight="1" spans="3:246">
      <c r="C3733" s="97"/>
      <c r="D3733" s="98"/>
      <c r="F3733" s="99"/>
      <c r="G3733" s="98"/>
      <c r="IE3733" s="79"/>
      <c r="IF3733" s="79"/>
      <c r="IG3733" s="79"/>
      <c r="IH3733" s="79"/>
      <c r="II3733" s="79"/>
      <c r="IJ3733" s="79"/>
      <c r="IK3733" s="79"/>
      <c r="IL3733" s="79"/>
    </row>
    <row r="3734" s="93" customFormat="1" ht="15.75" customHeight="1" spans="3:246">
      <c r="C3734" s="97"/>
      <c r="D3734" s="98"/>
      <c r="F3734" s="99"/>
      <c r="G3734" s="98"/>
      <c r="IE3734" s="79"/>
      <c r="IF3734" s="79"/>
      <c r="IG3734" s="79"/>
      <c r="IH3734" s="79"/>
      <c r="II3734" s="79"/>
      <c r="IJ3734" s="79"/>
      <c r="IK3734" s="79"/>
      <c r="IL3734" s="79"/>
    </row>
    <row r="3735" s="93" customFormat="1" ht="15.75" customHeight="1" spans="3:246">
      <c r="C3735" s="97"/>
      <c r="D3735" s="98"/>
      <c r="F3735" s="99"/>
      <c r="G3735" s="98"/>
      <c r="IE3735" s="79"/>
      <c r="IF3735" s="79"/>
      <c r="IG3735" s="79"/>
      <c r="IH3735" s="79"/>
      <c r="II3735" s="79"/>
      <c r="IJ3735" s="79"/>
      <c r="IK3735" s="79"/>
      <c r="IL3735" s="79"/>
    </row>
    <row r="3736" s="93" customFormat="1" ht="15.75" customHeight="1" spans="3:246">
      <c r="C3736" s="97"/>
      <c r="D3736" s="98"/>
      <c r="F3736" s="99"/>
      <c r="G3736" s="98"/>
      <c r="IE3736" s="79"/>
      <c r="IF3736" s="79"/>
      <c r="IG3736" s="79"/>
      <c r="IH3736" s="79"/>
      <c r="II3736" s="79"/>
      <c r="IJ3736" s="79"/>
      <c r="IK3736" s="79"/>
      <c r="IL3736" s="79"/>
    </row>
    <row r="3737" s="93" customFormat="1" ht="15.75" customHeight="1" spans="3:246">
      <c r="C3737" s="97"/>
      <c r="D3737" s="98"/>
      <c r="F3737" s="99"/>
      <c r="G3737" s="98"/>
      <c r="IE3737" s="79"/>
      <c r="IF3737" s="79"/>
      <c r="IG3737" s="79"/>
      <c r="IH3737" s="79"/>
      <c r="II3737" s="79"/>
      <c r="IJ3737" s="79"/>
      <c r="IK3737" s="79"/>
      <c r="IL3737" s="79"/>
    </row>
    <row r="3738" s="93" customFormat="1" ht="15.75" customHeight="1" spans="3:246">
      <c r="C3738" s="97"/>
      <c r="D3738" s="98"/>
      <c r="F3738" s="99"/>
      <c r="G3738" s="98"/>
      <c r="IE3738" s="79"/>
      <c r="IF3738" s="79"/>
      <c r="IG3738" s="79"/>
      <c r="IH3738" s="79"/>
      <c r="II3738" s="79"/>
      <c r="IJ3738" s="79"/>
      <c r="IK3738" s="79"/>
      <c r="IL3738" s="79"/>
    </row>
    <row r="3739" s="93" customFormat="1" ht="15.75" customHeight="1" spans="3:246">
      <c r="C3739" s="97"/>
      <c r="D3739" s="98"/>
      <c r="F3739" s="99"/>
      <c r="G3739" s="98"/>
      <c r="IE3739" s="79"/>
      <c r="IF3739" s="79"/>
      <c r="IG3739" s="79"/>
      <c r="IH3739" s="79"/>
      <c r="II3739" s="79"/>
      <c r="IJ3739" s="79"/>
      <c r="IK3739" s="79"/>
      <c r="IL3739" s="79"/>
    </row>
    <row r="3740" s="93" customFormat="1" ht="15.75" customHeight="1" spans="3:246">
      <c r="C3740" s="97"/>
      <c r="D3740" s="98"/>
      <c r="F3740" s="99"/>
      <c r="G3740" s="98"/>
      <c r="IE3740" s="79"/>
      <c r="IF3740" s="79"/>
      <c r="IG3740" s="79"/>
      <c r="IH3740" s="79"/>
      <c r="II3740" s="79"/>
      <c r="IJ3740" s="79"/>
      <c r="IK3740" s="79"/>
      <c r="IL3740" s="79"/>
    </row>
    <row r="3741" s="93" customFormat="1" ht="15.75" customHeight="1" spans="3:246">
      <c r="C3741" s="97"/>
      <c r="D3741" s="98"/>
      <c r="F3741" s="99"/>
      <c r="G3741" s="98"/>
      <c r="IE3741" s="79"/>
      <c r="IF3741" s="79"/>
      <c r="IG3741" s="79"/>
      <c r="IH3741" s="79"/>
      <c r="II3741" s="79"/>
      <c r="IJ3741" s="79"/>
      <c r="IK3741" s="79"/>
      <c r="IL3741" s="79"/>
    </row>
    <row r="3742" s="93" customFormat="1" ht="15.75" customHeight="1" spans="3:246">
      <c r="C3742" s="97"/>
      <c r="D3742" s="98"/>
      <c r="F3742" s="99"/>
      <c r="G3742" s="98"/>
      <c r="IE3742" s="79"/>
      <c r="IF3742" s="79"/>
      <c r="IG3742" s="79"/>
      <c r="IH3742" s="79"/>
      <c r="II3742" s="79"/>
      <c r="IJ3742" s="79"/>
      <c r="IK3742" s="79"/>
      <c r="IL3742" s="79"/>
    </row>
    <row r="3743" s="93" customFormat="1" ht="15.75" customHeight="1" spans="3:246">
      <c r="C3743" s="97"/>
      <c r="D3743" s="98"/>
      <c r="F3743" s="99"/>
      <c r="G3743" s="98"/>
      <c r="IE3743" s="79"/>
      <c r="IF3743" s="79"/>
      <c r="IG3743" s="79"/>
      <c r="IH3743" s="79"/>
      <c r="II3743" s="79"/>
      <c r="IJ3743" s="79"/>
      <c r="IK3743" s="79"/>
      <c r="IL3743" s="79"/>
    </row>
    <row r="3744" s="93" customFormat="1" ht="15.75" customHeight="1" spans="3:246">
      <c r="C3744" s="97"/>
      <c r="D3744" s="98"/>
      <c r="F3744" s="99"/>
      <c r="G3744" s="98"/>
      <c r="IE3744" s="79"/>
      <c r="IF3744" s="79"/>
      <c r="IG3744" s="79"/>
      <c r="IH3744" s="79"/>
      <c r="II3744" s="79"/>
      <c r="IJ3744" s="79"/>
      <c r="IK3744" s="79"/>
      <c r="IL3744" s="79"/>
    </row>
    <row r="3745" s="93" customFormat="1" ht="15.75" customHeight="1" spans="3:246">
      <c r="C3745" s="97"/>
      <c r="D3745" s="98"/>
      <c r="F3745" s="99"/>
      <c r="G3745" s="98"/>
      <c r="IE3745" s="79"/>
      <c r="IF3745" s="79"/>
      <c r="IG3745" s="79"/>
      <c r="IH3745" s="79"/>
      <c r="II3745" s="79"/>
      <c r="IJ3745" s="79"/>
      <c r="IK3745" s="79"/>
      <c r="IL3745" s="79"/>
    </row>
    <row r="3746" s="93" customFormat="1" ht="15.75" customHeight="1" spans="3:246">
      <c r="C3746" s="97"/>
      <c r="D3746" s="98"/>
      <c r="F3746" s="99"/>
      <c r="G3746" s="98"/>
      <c r="IE3746" s="79"/>
      <c r="IF3746" s="79"/>
      <c r="IG3746" s="79"/>
      <c r="IH3746" s="79"/>
      <c r="II3746" s="79"/>
      <c r="IJ3746" s="79"/>
      <c r="IK3746" s="79"/>
      <c r="IL3746" s="79"/>
    </row>
    <row r="3747" s="93" customFormat="1" ht="15.75" customHeight="1" spans="3:246">
      <c r="C3747" s="97"/>
      <c r="D3747" s="98"/>
      <c r="F3747" s="99"/>
      <c r="G3747" s="98"/>
      <c r="IE3747" s="79"/>
      <c r="IF3747" s="79"/>
      <c r="IG3747" s="79"/>
      <c r="IH3747" s="79"/>
      <c r="II3747" s="79"/>
      <c r="IJ3747" s="79"/>
      <c r="IK3747" s="79"/>
      <c r="IL3747" s="79"/>
    </row>
    <row r="3748" s="93" customFormat="1" ht="15.75" customHeight="1" spans="3:246">
      <c r="C3748" s="97"/>
      <c r="D3748" s="98"/>
      <c r="F3748" s="99"/>
      <c r="G3748" s="98"/>
      <c r="IE3748" s="79"/>
      <c r="IF3748" s="79"/>
      <c r="IG3748" s="79"/>
      <c r="IH3748" s="79"/>
      <c r="II3748" s="79"/>
      <c r="IJ3748" s="79"/>
      <c r="IK3748" s="79"/>
      <c r="IL3748" s="79"/>
    </row>
    <row r="3749" s="93" customFormat="1" ht="15.75" customHeight="1" spans="3:246">
      <c r="C3749" s="97"/>
      <c r="D3749" s="98"/>
      <c r="F3749" s="99"/>
      <c r="G3749" s="98"/>
      <c r="IE3749" s="79"/>
      <c r="IF3749" s="79"/>
      <c r="IG3749" s="79"/>
      <c r="IH3749" s="79"/>
      <c r="II3749" s="79"/>
      <c r="IJ3749" s="79"/>
      <c r="IK3749" s="79"/>
      <c r="IL3749" s="79"/>
    </row>
    <row r="3750" s="93" customFormat="1" ht="15.75" customHeight="1" spans="3:246">
      <c r="C3750" s="97"/>
      <c r="D3750" s="98"/>
      <c r="F3750" s="99"/>
      <c r="G3750" s="98"/>
      <c r="IE3750" s="79"/>
      <c r="IF3750" s="79"/>
      <c r="IG3750" s="79"/>
      <c r="IH3750" s="79"/>
      <c r="II3750" s="79"/>
      <c r="IJ3750" s="79"/>
      <c r="IK3750" s="79"/>
      <c r="IL3750" s="79"/>
    </row>
    <row r="3751" s="93" customFormat="1" ht="15.75" customHeight="1" spans="3:246">
      <c r="C3751" s="97"/>
      <c r="D3751" s="98"/>
      <c r="F3751" s="99"/>
      <c r="G3751" s="98"/>
      <c r="IE3751" s="79"/>
      <c r="IF3751" s="79"/>
      <c r="IG3751" s="79"/>
      <c r="IH3751" s="79"/>
      <c r="II3751" s="79"/>
      <c r="IJ3751" s="79"/>
      <c r="IK3751" s="79"/>
      <c r="IL3751" s="79"/>
    </row>
    <row r="3752" s="93" customFormat="1" ht="15.75" customHeight="1" spans="3:246">
      <c r="C3752" s="97"/>
      <c r="D3752" s="98"/>
      <c r="F3752" s="99"/>
      <c r="G3752" s="98"/>
      <c r="IE3752" s="79"/>
      <c r="IF3752" s="79"/>
      <c r="IG3752" s="79"/>
      <c r="IH3752" s="79"/>
      <c r="II3752" s="79"/>
      <c r="IJ3752" s="79"/>
      <c r="IK3752" s="79"/>
      <c r="IL3752" s="79"/>
    </row>
    <row r="3753" s="93" customFormat="1" ht="15.75" customHeight="1" spans="3:246">
      <c r="C3753" s="97"/>
      <c r="D3753" s="98"/>
      <c r="F3753" s="99"/>
      <c r="G3753" s="98"/>
      <c r="IE3753" s="79"/>
      <c r="IF3753" s="79"/>
      <c r="IG3753" s="79"/>
      <c r="IH3753" s="79"/>
      <c r="II3753" s="79"/>
      <c r="IJ3753" s="79"/>
      <c r="IK3753" s="79"/>
      <c r="IL3753" s="79"/>
    </row>
    <row r="3754" s="93" customFormat="1" ht="15.75" customHeight="1" spans="3:246">
      <c r="C3754" s="97"/>
      <c r="D3754" s="98"/>
      <c r="F3754" s="99"/>
      <c r="G3754" s="98"/>
      <c r="IE3754" s="79"/>
      <c r="IF3754" s="79"/>
      <c r="IG3754" s="79"/>
      <c r="IH3754" s="79"/>
      <c r="II3754" s="79"/>
      <c r="IJ3754" s="79"/>
      <c r="IK3754" s="79"/>
      <c r="IL3754" s="79"/>
    </row>
    <row r="3755" s="93" customFormat="1" ht="15.75" customHeight="1" spans="3:246">
      <c r="C3755" s="97"/>
      <c r="D3755" s="98"/>
      <c r="F3755" s="99"/>
      <c r="G3755" s="98"/>
      <c r="IE3755" s="79"/>
      <c r="IF3755" s="79"/>
      <c r="IG3755" s="79"/>
      <c r="IH3755" s="79"/>
      <c r="II3755" s="79"/>
      <c r="IJ3755" s="79"/>
      <c r="IK3755" s="79"/>
      <c r="IL3755" s="79"/>
    </row>
    <row r="3756" s="93" customFormat="1" ht="15.75" customHeight="1" spans="3:246">
      <c r="C3756" s="97"/>
      <c r="D3756" s="98"/>
      <c r="F3756" s="99"/>
      <c r="G3756" s="98"/>
      <c r="IE3756" s="79"/>
      <c r="IF3756" s="79"/>
      <c r="IG3756" s="79"/>
      <c r="IH3756" s="79"/>
      <c r="II3756" s="79"/>
      <c r="IJ3756" s="79"/>
      <c r="IK3756" s="79"/>
      <c r="IL3756" s="79"/>
    </row>
    <row r="3757" s="93" customFormat="1" ht="15.75" customHeight="1" spans="3:246">
      <c r="C3757" s="97"/>
      <c r="D3757" s="98"/>
      <c r="F3757" s="99"/>
      <c r="G3757" s="98"/>
      <c r="IE3757" s="79"/>
      <c r="IF3757" s="79"/>
      <c r="IG3757" s="79"/>
      <c r="IH3757" s="79"/>
      <c r="II3757" s="79"/>
      <c r="IJ3757" s="79"/>
      <c r="IK3757" s="79"/>
      <c r="IL3757" s="79"/>
    </row>
    <row r="3758" s="93" customFormat="1" ht="15.75" customHeight="1" spans="3:246">
      <c r="C3758" s="97"/>
      <c r="D3758" s="98"/>
      <c r="F3758" s="99"/>
      <c r="G3758" s="98"/>
      <c r="IE3758" s="79"/>
      <c r="IF3758" s="79"/>
      <c r="IG3758" s="79"/>
      <c r="IH3758" s="79"/>
      <c r="II3758" s="79"/>
      <c r="IJ3758" s="79"/>
      <c r="IK3758" s="79"/>
      <c r="IL3758" s="79"/>
    </row>
    <row r="3759" s="93" customFormat="1" ht="15.75" customHeight="1" spans="3:246">
      <c r="C3759" s="97"/>
      <c r="D3759" s="98"/>
      <c r="F3759" s="99"/>
      <c r="G3759" s="98"/>
      <c r="IE3759" s="79"/>
      <c r="IF3759" s="79"/>
      <c r="IG3759" s="79"/>
      <c r="IH3759" s="79"/>
      <c r="II3759" s="79"/>
      <c r="IJ3759" s="79"/>
      <c r="IK3759" s="79"/>
      <c r="IL3759" s="79"/>
    </row>
    <row r="3760" s="93" customFormat="1" ht="15.75" customHeight="1" spans="3:246">
      <c r="C3760" s="97"/>
      <c r="D3760" s="98"/>
      <c r="F3760" s="99"/>
      <c r="G3760" s="98"/>
      <c r="IE3760" s="79"/>
      <c r="IF3760" s="79"/>
      <c r="IG3760" s="79"/>
      <c r="IH3760" s="79"/>
      <c r="II3760" s="79"/>
      <c r="IJ3760" s="79"/>
      <c r="IK3760" s="79"/>
      <c r="IL3760" s="79"/>
    </row>
    <row r="3761" s="93" customFormat="1" ht="15.75" customHeight="1" spans="3:246">
      <c r="C3761" s="97"/>
      <c r="D3761" s="98"/>
      <c r="F3761" s="99"/>
      <c r="G3761" s="98"/>
      <c r="IE3761" s="79"/>
      <c r="IF3761" s="79"/>
      <c r="IG3761" s="79"/>
      <c r="IH3761" s="79"/>
      <c r="II3761" s="79"/>
      <c r="IJ3761" s="79"/>
      <c r="IK3761" s="79"/>
      <c r="IL3761" s="79"/>
    </row>
    <row r="3762" s="93" customFormat="1" ht="15.75" customHeight="1" spans="3:246">
      <c r="C3762" s="97"/>
      <c r="D3762" s="98"/>
      <c r="F3762" s="99"/>
      <c r="G3762" s="98"/>
      <c r="IE3762" s="79"/>
      <c r="IF3762" s="79"/>
      <c r="IG3762" s="79"/>
      <c r="IH3762" s="79"/>
      <c r="II3762" s="79"/>
      <c r="IJ3762" s="79"/>
      <c r="IK3762" s="79"/>
      <c r="IL3762" s="79"/>
    </row>
    <row r="3763" s="93" customFormat="1" ht="15.75" customHeight="1" spans="3:246">
      <c r="C3763" s="97"/>
      <c r="D3763" s="98"/>
      <c r="F3763" s="99"/>
      <c r="G3763" s="98"/>
      <c r="IE3763" s="79"/>
      <c r="IF3763" s="79"/>
      <c r="IG3763" s="79"/>
      <c r="IH3763" s="79"/>
      <c r="II3763" s="79"/>
      <c r="IJ3763" s="79"/>
      <c r="IK3763" s="79"/>
      <c r="IL3763" s="79"/>
    </row>
    <row r="3764" s="93" customFormat="1" ht="15.75" customHeight="1" spans="3:246">
      <c r="C3764" s="97"/>
      <c r="D3764" s="98"/>
      <c r="F3764" s="99"/>
      <c r="G3764" s="98"/>
      <c r="IE3764" s="79"/>
      <c r="IF3764" s="79"/>
      <c r="IG3764" s="79"/>
      <c r="IH3764" s="79"/>
      <c r="II3764" s="79"/>
      <c r="IJ3764" s="79"/>
      <c r="IK3764" s="79"/>
      <c r="IL3764" s="79"/>
    </row>
    <row r="3765" s="93" customFormat="1" ht="15.75" customHeight="1" spans="3:246">
      <c r="C3765" s="97"/>
      <c r="D3765" s="98"/>
      <c r="F3765" s="99"/>
      <c r="G3765" s="98"/>
      <c r="IE3765" s="79"/>
      <c r="IF3765" s="79"/>
      <c r="IG3765" s="79"/>
      <c r="IH3765" s="79"/>
      <c r="II3765" s="79"/>
      <c r="IJ3765" s="79"/>
      <c r="IK3765" s="79"/>
      <c r="IL3765" s="79"/>
    </row>
    <row r="3766" s="93" customFormat="1" ht="15.75" customHeight="1" spans="3:246">
      <c r="C3766" s="97"/>
      <c r="D3766" s="98"/>
      <c r="F3766" s="99"/>
      <c r="G3766" s="98"/>
      <c r="IE3766" s="79"/>
      <c r="IF3766" s="79"/>
      <c r="IG3766" s="79"/>
      <c r="IH3766" s="79"/>
      <c r="II3766" s="79"/>
      <c r="IJ3766" s="79"/>
      <c r="IK3766" s="79"/>
      <c r="IL3766" s="79"/>
    </row>
    <row r="3767" s="93" customFormat="1" ht="15.75" customHeight="1" spans="3:246">
      <c r="C3767" s="97"/>
      <c r="D3767" s="98"/>
      <c r="F3767" s="99"/>
      <c r="G3767" s="98"/>
      <c r="IE3767" s="79"/>
      <c r="IF3767" s="79"/>
      <c r="IG3767" s="79"/>
      <c r="IH3767" s="79"/>
      <c r="II3767" s="79"/>
      <c r="IJ3767" s="79"/>
      <c r="IK3767" s="79"/>
      <c r="IL3767" s="79"/>
    </row>
    <row r="3768" s="93" customFormat="1" ht="15.75" customHeight="1" spans="3:246">
      <c r="C3768" s="97"/>
      <c r="D3768" s="98"/>
      <c r="F3768" s="99"/>
      <c r="G3768" s="98"/>
      <c r="IE3768" s="79"/>
      <c r="IF3768" s="79"/>
      <c r="IG3768" s="79"/>
      <c r="IH3768" s="79"/>
      <c r="II3768" s="79"/>
      <c r="IJ3768" s="79"/>
      <c r="IK3768" s="79"/>
      <c r="IL3768" s="79"/>
    </row>
    <row r="3769" s="93" customFormat="1" ht="15.75" customHeight="1" spans="3:246">
      <c r="C3769" s="97"/>
      <c r="D3769" s="98"/>
      <c r="F3769" s="99"/>
      <c r="G3769" s="98"/>
      <c r="IE3769" s="79"/>
      <c r="IF3769" s="79"/>
      <c r="IG3769" s="79"/>
      <c r="IH3769" s="79"/>
      <c r="II3769" s="79"/>
      <c r="IJ3769" s="79"/>
      <c r="IK3769" s="79"/>
      <c r="IL3769" s="79"/>
    </row>
    <row r="3770" s="93" customFormat="1" ht="15.75" customHeight="1" spans="3:246">
      <c r="C3770" s="97"/>
      <c r="D3770" s="98"/>
      <c r="F3770" s="99"/>
      <c r="G3770" s="98"/>
      <c r="IE3770" s="79"/>
      <c r="IF3770" s="79"/>
      <c r="IG3770" s="79"/>
      <c r="IH3770" s="79"/>
      <c r="II3770" s="79"/>
      <c r="IJ3770" s="79"/>
      <c r="IK3770" s="79"/>
      <c r="IL3770" s="79"/>
    </row>
    <row r="3771" s="93" customFormat="1" ht="15.75" customHeight="1" spans="3:246">
      <c r="C3771" s="97"/>
      <c r="D3771" s="98"/>
      <c r="F3771" s="99"/>
      <c r="G3771" s="98"/>
      <c r="IE3771" s="79"/>
      <c r="IF3771" s="79"/>
      <c r="IG3771" s="79"/>
      <c r="IH3771" s="79"/>
      <c r="II3771" s="79"/>
      <c r="IJ3771" s="79"/>
      <c r="IK3771" s="79"/>
      <c r="IL3771" s="79"/>
    </row>
    <row r="3772" s="93" customFormat="1" ht="15.75" customHeight="1" spans="3:246">
      <c r="C3772" s="97"/>
      <c r="D3772" s="98"/>
      <c r="F3772" s="99"/>
      <c r="G3772" s="98"/>
      <c r="IE3772" s="79"/>
      <c r="IF3772" s="79"/>
      <c r="IG3772" s="79"/>
      <c r="IH3772" s="79"/>
      <c r="II3772" s="79"/>
      <c r="IJ3772" s="79"/>
      <c r="IK3772" s="79"/>
      <c r="IL3772" s="79"/>
    </row>
    <row r="3773" s="93" customFormat="1" ht="15.75" customHeight="1" spans="3:246">
      <c r="C3773" s="97"/>
      <c r="D3773" s="98"/>
      <c r="F3773" s="99"/>
      <c r="G3773" s="98"/>
      <c r="IE3773" s="79"/>
      <c r="IF3773" s="79"/>
      <c r="IG3773" s="79"/>
      <c r="IH3773" s="79"/>
      <c r="II3773" s="79"/>
      <c r="IJ3773" s="79"/>
      <c r="IK3773" s="79"/>
      <c r="IL3773" s="79"/>
    </row>
    <row r="3774" s="93" customFormat="1" ht="15.75" customHeight="1" spans="3:246">
      <c r="C3774" s="97"/>
      <c r="D3774" s="98"/>
      <c r="F3774" s="99"/>
      <c r="G3774" s="98"/>
      <c r="IE3774" s="79"/>
      <c r="IF3774" s="79"/>
      <c r="IG3774" s="79"/>
      <c r="IH3774" s="79"/>
      <c r="II3774" s="79"/>
      <c r="IJ3774" s="79"/>
      <c r="IK3774" s="79"/>
      <c r="IL3774" s="79"/>
    </row>
    <row r="3775" s="93" customFormat="1" ht="15.75" customHeight="1" spans="3:246">
      <c r="C3775" s="97"/>
      <c r="D3775" s="98"/>
      <c r="F3775" s="99"/>
      <c r="G3775" s="98"/>
      <c r="IE3775" s="79"/>
      <c r="IF3775" s="79"/>
      <c r="IG3775" s="79"/>
      <c r="IH3775" s="79"/>
      <c r="II3775" s="79"/>
      <c r="IJ3775" s="79"/>
      <c r="IK3775" s="79"/>
      <c r="IL3775" s="79"/>
    </row>
    <row r="3776" s="93" customFormat="1" ht="15.75" customHeight="1" spans="3:246">
      <c r="C3776" s="97"/>
      <c r="D3776" s="98"/>
      <c r="F3776" s="99"/>
      <c r="G3776" s="98"/>
      <c r="IE3776" s="79"/>
      <c r="IF3776" s="79"/>
      <c r="IG3776" s="79"/>
      <c r="IH3776" s="79"/>
      <c r="II3776" s="79"/>
      <c r="IJ3776" s="79"/>
      <c r="IK3776" s="79"/>
      <c r="IL3776" s="79"/>
    </row>
    <row r="3777" s="93" customFormat="1" ht="15.75" customHeight="1" spans="3:246">
      <c r="C3777" s="97"/>
      <c r="D3777" s="98"/>
      <c r="F3777" s="99"/>
      <c r="G3777" s="98"/>
      <c r="IE3777" s="79"/>
      <c r="IF3777" s="79"/>
      <c r="IG3777" s="79"/>
      <c r="IH3777" s="79"/>
      <c r="II3777" s="79"/>
      <c r="IJ3777" s="79"/>
      <c r="IK3777" s="79"/>
      <c r="IL3777" s="79"/>
    </row>
    <row r="3778" s="93" customFormat="1" ht="15.75" customHeight="1" spans="3:246">
      <c r="C3778" s="97"/>
      <c r="D3778" s="98"/>
      <c r="F3778" s="99"/>
      <c r="G3778" s="98"/>
      <c r="IE3778" s="79"/>
      <c r="IF3778" s="79"/>
      <c r="IG3778" s="79"/>
      <c r="IH3778" s="79"/>
      <c r="II3778" s="79"/>
      <c r="IJ3778" s="79"/>
      <c r="IK3778" s="79"/>
      <c r="IL3778" s="79"/>
    </row>
    <row r="3779" s="93" customFormat="1" ht="15.75" customHeight="1" spans="3:246">
      <c r="C3779" s="97"/>
      <c r="D3779" s="98"/>
      <c r="F3779" s="99"/>
      <c r="G3779" s="98"/>
      <c r="IE3779" s="79"/>
      <c r="IF3779" s="79"/>
      <c r="IG3779" s="79"/>
      <c r="IH3779" s="79"/>
      <c r="II3779" s="79"/>
      <c r="IJ3779" s="79"/>
      <c r="IK3779" s="79"/>
      <c r="IL3779" s="79"/>
    </row>
    <row r="3780" s="93" customFormat="1" ht="15.75" customHeight="1" spans="3:246">
      <c r="C3780" s="97"/>
      <c r="D3780" s="98"/>
      <c r="F3780" s="99"/>
      <c r="G3780" s="98"/>
      <c r="IE3780" s="79"/>
      <c r="IF3780" s="79"/>
      <c r="IG3780" s="79"/>
      <c r="IH3780" s="79"/>
      <c r="II3780" s="79"/>
      <c r="IJ3780" s="79"/>
      <c r="IK3780" s="79"/>
      <c r="IL3780" s="79"/>
    </row>
    <row r="3781" s="93" customFormat="1" ht="15.75" customHeight="1" spans="3:246">
      <c r="C3781" s="97"/>
      <c r="D3781" s="98"/>
      <c r="F3781" s="99"/>
      <c r="G3781" s="98"/>
      <c r="IE3781" s="79"/>
      <c r="IF3781" s="79"/>
      <c r="IG3781" s="79"/>
      <c r="IH3781" s="79"/>
      <c r="II3781" s="79"/>
      <c r="IJ3781" s="79"/>
      <c r="IK3781" s="79"/>
      <c r="IL3781" s="79"/>
    </row>
    <row r="3782" s="93" customFormat="1" ht="15.75" customHeight="1" spans="3:246">
      <c r="C3782" s="97"/>
      <c r="D3782" s="98"/>
      <c r="F3782" s="99"/>
      <c r="G3782" s="98"/>
      <c r="IE3782" s="79"/>
      <c r="IF3782" s="79"/>
      <c r="IG3782" s="79"/>
      <c r="IH3782" s="79"/>
      <c r="II3782" s="79"/>
      <c r="IJ3782" s="79"/>
      <c r="IK3782" s="79"/>
      <c r="IL3782" s="79"/>
    </row>
    <row r="3783" s="93" customFormat="1" ht="15.75" customHeight="1" spans="3:246">
      <c r="C3783" s="97"/>
      <c r="D3783" s="98"/>
      <c r="F3783" s="99"/>
      <c r="G3783" s="98"/>
      <c r="IE3783" s="79"/>
      <c r="IF3783" s="79"/>
      <c r="IG3783" s="79"/>
      <c r="IH3783" s="79"/>
      <c r="II3783" s="79"/>
      <c r="IJ3783" s="79"/>
      <c r="IK3783" s="79"/>
      <c r="IL3783" s="79"/>
    </row>
    <row r="3784" s="93" customFormat="1" ht="15.75" customHeight="1" spans="3:246">
      <c r="C3784" s="97"/>
      <c r="D3784" s="98"/>
      <c r="F3784" s="99"/>
      <c r="G3784" s="98"/>
      <c r="IE3784" s="79"/>
      <c r="IF3784" s="79"/>
      <c r="IG3784" s="79"/>
      <c r="IH3784" s="79"/>
      <c r="II3784" s="79"/>
      <c r="IJ3784" s="79"/>
      <c r="IK3784" s="79"/>
      <c r="IL3784" s="79"/>
    </row>
    <row r="3785" s="93" customFormat="1" ht="15.75" customHeight="1" spans="3:246">
      <c r="C3785" s="97"/>
      <c r="D3785" s="98"/>
      <c r="F3785" s="99"/>
      <c r="G3785" s="98"/>
      <c r="IE3785" s="79"/>
      <c r="IF3785" s="79"/>
      <c r="IG3785" s="79"/>
      <c r="IH3785" s="79"/>
      <c r="II3785" s="79"/>
      <c r="IJ3785" s="79"/>
      <c r="IK3785" s="79"/>
      <c r="IL3785" s="79"/>
    </row>
    <row r="3786" s="93" customFormat="1" ht="15.75" customHeight="1" spans="3:246">
      <c r="C3786" s="97"/>
      <c r="D3786" s="98"/>
      <c r="F3786" s="99"/>
      <c r="G3786" s="98"/>
      <c r="IE3786" s="79"/>
      <c r="IF3786" s="79"/>
      <c r="IG3786" s="79"/>
      <c r="IH3786" s="79"/>
      <c r="II3786" s="79"/>
      <c r="IJ3786" s="79"/>
      <c r="IK3786" s="79"/>
      <c r="IL3786" s="79"/>
    </row>
    <row r="3787" s="93" customFormat="1" ht="15.75" customHeight="1" spans="3:246">
      <c r="C3787" s="97"/>
      <c r="D3787" s="98"/>
      <c r="F3787" s="99"/>
      <c r="G3787" s="98"/>
      <c r="IE3787" s="79"/>
      <c r="IF3787" s="79"/>
      <c r="IG3787" s="79"/>
      <c r="IH3787" s="79"/>
      <c r="II3787" s="79"/>
      <c r="IJ3787" s="79"/>
      <c r="IK3787" s="79"/>
      <c r="IL3787" s="79"/>
    </row>
    <row r="3788" s="93" customFormat="1" ht="15.75" customHeight="1" spans="3:246">
      <c r="C3788" s="97"/>
      <c r="D3788" s="98"/>
      <c r="F3788" s="99"/>
      <c r="G3788" s="98"/>
      <c r="IE3788" s="79"/>
      <c r="IF3788" s="79"/>
      <c r="IG3788" s="79"/>
      <c r="IH3788" s="79"/>
      <c r="II3788" s="79"/>
      <c r="IJ3788" s="79"/>
      <c r="IK3788" s="79"/>
      <c r="IL3788" s="79"/>
    </row>
    <row r="3789" s="93" customFormat="1" ht="15.75" customHeight="1" spans="3:246">
      <c r="C3789" s="97"/>
      <c r="D3789" s="98"/>
      <c r="F3789" s="99"/>
      <c r="G3789" s="98"/>
      <c r="IE3789" s="79"/>
      <c r="IF3789" s="79"/>
      <c r="IG3789" s="79"/>
      <c r="IH3789" s="79"/>
      <c r="II3789" s="79"/>
      <c r="IJ3789" s="79"/>
      <c r="IK3789" s="79"/>
      <c r="IL3789" s="79"/>
    </row>
    <row r="3790" s="93" customFormat="1" ht="15.75" customHeight="1" spans="3:246">
      <c r="C3790" s="97"/>
      <c r="D3790" s="98"/>
      <c r="F3790" s="99"/>
      <c r="G3790" s="98"/>
      <c r="IE3790" s="79"/>
      <c r="IF3790" s="79"/>
      <c r="IG3790" s="79"/>
      <c r="IH3790" s="79"/>
      <c r="II3790" s="79"/>
      <c r="IJ3790" s="79"/>
      <c r="IK3790" s="79"/>
      <c r="IL3790" s="79"/>
    </row>
    <row r="3791" s="93" customFormat="1" ht="15.75" customHeight="1" spans="3:246">
      <c r="C3791" s="97"/>
      <c r="D3791" s="98"/>
      <c r="F3791" s="99"/>
      <c r="G3791" s="98"/>
      <c r="IE3791" s="79"/>
      <c r="IF3791" s="79"/>
      <c r="IG3791" s="79"/>
      <c r="IH3791" s="79"/>
      <c r="II3791" s="79"/>
      <c r="IJ3791" s="79"/>
      <c r="IK3791" s="79"/>
      <c r="IL3791" s="79"/>
    </row>
    <row r="3792" s="93" customFormat="1" ht="15.75" customHeight="1" spans="3:246">
      <c r="C3792" s="97"/>
      <c r="D3792" s="98"/>
      <c r="F3792" s="99"/>
      <c r="G3792" s="98"/>
      <c r="IE3792" s="79"/>
      <c r="IF3792" s="79"/>
      <c r="IG3792" s="79"/>
      <c r="IH3792" s="79"/>
      <c r="II3792" s="79"/>
      <c r="IJ3792" s="79"/>
      <c r="IK3792" s="79"/>
      <c r="IL3792" s="79"/>
    </row>
    <row r="3793" s="93" customFormat="1" ht="15.75" customHeight="1" spans="3:246">
      <c r="C3793" s="97"/>
      <c r="D3793" s="98"/>
      <c r="F3793" s="99"/>
      <c r="G3793" s="98"/>
      <c r="IE3793" s="79"/>
      <c r="IF3793" s="79"/>
      <c r="IG3793" s="79"/>
      <c r="IH3793" s="79"/>
      <c r="II3793" s="79"/>
      <c r="IJ3793" s="79"/>
      <c r="IK3793" s="79"/>
      <c r="IL3793" s="79"/>
    </row>
    <row r="3794" s="93" customFormat="1" ht="15.75" customHeight="1" spans="3:246">
      <c r="C3794" s="97"/>
      <c r="D3794" s="98"/>
      <c r="F3794" s="99"/>
      <c r="G3794" s="98"/>
      <c r="IE3794" s="79"/>
      <c r="IF3794" s="79"/>
      <c r="IG3794" s="79"/>
      <c r="IH3794" s="79"/>
      <c r="II3794" s="79"/>
      <c r="IJ3794" s="79"/>
      <c r="IK3794" s="79"/>
      <c r="IL3794" s="79"/>
    </row>
    <row r="3795" s="93" customFormat="1" ht="15.75" customHeight="1" spans="3:246">
      <c r="C3795" s="97"/>
      <c r="D3795" s="98"/>
      <c r="F3795" s="99"/>
      <c r="G3795" s="98"/>
      <c r="IE3795" s="79"/>
      <c r="IF3795" s="79"/>
      <c r="IG3795" s="79"/>
      <c r="IH3795" s="79"/>
      <c r="II3795" s="79"/>
      <c r="IJ3795" s="79"/>
      <c r="IK3795" s="79"/>
      <c r="IL3795" s="79"/>
    </row>
    <row r="3796" s="93" customFormat="1" ht="15.75" customHeight="1" spans="3:246">
      <c r="C3796" s="97"/>
      <c r="D3796" s="98"/>
      <c r="F3796" s="99"/>
      <c r="G3796" s="98"/>
      <c r="IE3796" s="79"/>
      <c r="IF3796" s="79"/>
      <c r="IG3796" s="79"/>
      <c r="IH3796" s="79"/>
      <c r="II3796" s="79"/>
      <c r="IJ3796" s="79"/>
      <c r="IK3796" s="79"/>
      <c r="IL3796" s="79"/>
    </row>
    <row r="3797" s="93" customFormat="1" ht="15.75" customHeight="1" spans="3:246">
      <c r="C3797" s="97"/>
      <c r="D3797" s="98"/>
      <c r="F3797" s="99"/>
      <c r="G3797" s="98"/>
      <c r="IE3797" s="79"/>
      <c r="IF3797" s="79"/>
      <c r="IG3797" s="79"/>
      <c r="IH3797" s="79"/>
      <c r="II3797" s="79"/>
      <c r="IJ3797" s="79"/>
      <c r="IK3797" s="79"/>
      <c r="IL3797" s="79"/>
    </row>
    <row r="3798" s="93" customFormat="1" ht="15.75" customHeight="1" spans="3:246">
      <c r="C3798" s="97"/>
      <c r="D3798" s="98"/>
      <c r="F3798" s="99"/>
      <c r="G3798" s="98"/>
      <c r="IE3798" s="79"/>
      <c r="IF3798" s="79"/>
      <c r="IG3798" s="79"/>
      <c r="IH3798" s="79"/>
      <c r="II3798" s="79"/>
      <c r="IJ3798" s="79"/>
      <c r="IK3798" s="79"/>
      <c r="IL3798" s="79"/>
    </row>
    <row r="3799" s="93" customFormat="1" ht="15.75" customHeight="1" spans="3:246">
      <c r="C3799" s="97"/>
      <c r="D3799" s="98"/>
      <c r="F3799" s="99"/>
      <c r="G3799" s="98"/>
      <c r="IE3799" s="79"/>
      <c r="IF3799" s="79"/>
      <c r="IG3799" s="79"/>
      <c r="IH3799" s="79"/>
      <c r="II3799" s="79"/>
      <c r="IJ3799" s="79"/>
      <c r="IK3799" s="79"/>
      <c r="IL3799" s="79"/>
    </row>
    <row r="3800" s="93" customFormat="1" ht="15.75" customHeight="1" spans="3:246">
      <c r="C3800" s="97"/>
      <c r="D3800" s="98"/>
      <c r="F3800" s="99"/>
      <c r="G3800" s="98"/>
      <c r="IE3800" s="79"/>
      <c r="IF3800" s="79"/>
      <c r="IG3800" s="79"/>
      <c r="IH3800" s="79"/>
      <c r="II3800" s="79"/>
      <c r="IJ3800" s="79"/>
      <c r="IK3800" s="79"/>
      <c r="IL3800" s="79"/>
    </row>
    <row r="3801" s="93" customFormat="1" ht="15.75" customHeight="1" spans="3:246">
      <c r="C3801" s="97"/>
      <c r="D3801" s="98"/>
      <c r="F3801" s="99"/>
      <c r="G3801" s="98"/>
      <c r="IE3801" s="79"/>
      <c r="IF3801" s="79"/>
      <c r="IG3801" s="79"/>
      <c r="IH3801" s="79"/>
      <c r="II3801" s="79"/>
      <c r="IJ3801" s="79"/>
      <c r="IK3801" s="79"/>
      <c r="IL3801" s="79"/>
    </row>
    <row r="3802" s="93" customFormat="1" ht="15.75" customHeight="1" spans="3:246">
      <c r="C3802" s="97"/>
      <c r="D3802" s="98"/>
      <c r="F3802" s="99"/>
      <c r="G3802" s="98"/>
      <c r="IE3802" s="79"/>
      <c r="IF3802" s="79"/>
      <c r="IG3802" s="79"/>
      <c r="IH3802" s="79"/>
      <c r="II3802" s="79"/>
      <c r="IJ3802" s="79"/>
      <c r="IK3802" s="79"/>
      <c r="IL3802" s="79"/>
    </row>
    <row r="3803" s="93" customFormat="1" ht="15.75" customHeight="1" spans="3:246">
      <c r="C3803" s="97"/>
      <c r="D3803" s="98"/>
      <c r="F3803" s="99"/>
      <c r="G3803" s="98"/>
      <c r="IE3803" s="79"/>
      <c r="IF3803" s="79"/>
      <c r="IG3803" s="79"/>
      <c r="IH3803" s="79"/>
      <c r="II3803" s="79"/>
      <c r="IJ3803" s="79"/>
      <c r="IK3803" s="79"/>
      <c r="IL3803" s="79"/>
    </row>
    <row r="3804" s="93" customFormat="1" ht="15.75" customHeight="1" spans="3:246">
      <c r="C3804" s="97"/>
      <c r="D3804" s="98"/>
      <c r="F3804" s="99"/>
      <c r="G3804" s="98"/>
      <c r="IE3804" s="79"/>
      <c r="IF3804" s="79"/>
      <c r="IG3804" s="79"/>
      <c r="IH3804" s="79"/>
      <c r="II3804" s="79"/>
      <c r="IJ3804" s="79"/>
      <c r="IK3804" s="79"/>
      <c r="IL3804" s="79"/>
    </row>
    <row r="3805" s="93" customFormat="1" ht="15.75" customHeight="1" spans="3:246">
      <c r="C3805" s="97"/>
      <c r="D3805" s="98"/>
      <c r="F3805" s="99"/>
      <c r="G3805" s="98"/>
      <c r="IE3805" s="79"/>
      <c r="IF3805" s="79"/>
      <c r="IG3805" s="79"/>
      <c r="IH3805" s="79"/>
      <c r="II3805" s="79"/>
      <c r="IJ3805" s="79"/>
      <c r="IK3805" s="79"/>
      <c r="IL3805" s="79"/>
    </row>
    <row r="3806" s="93" customFormat="1" ht="15.75" customHeight="1" spans="3:246">
      <c r="C3806" s="97"/>
      <c r="D3806" s="98"/>
      <c r="F3806" s="99"/>
      <c r="G3806" s="98"/>
      <c r="IE3806" s="79"/>
      <c r="IF3806" s="79"/>
      <c r="IG3806" s="79"/>
      <c r="IH3806" s="79"/>
      <c r="II3806" s="79"/>
      <c r="IJ3806" s="79"/>
      <c r="IK3806" s="79"/>
      <c r="IL3806" s="79"/>
    </row>
    <row r="3807" s="93" customFormat="1" ht="15.75" customHeight="1" spans="3:246">
      <c r="C3807" s="97"/>
      <c r="D3807" s="98"/>
      <c r="F3807" s="99"/>
      <c r="G3807" s="98"/>
      <c r="IE3807" s="79"/>
      <c r="IF3807" s="79"/>
      <c r="IG3807" s="79"/>
      <c r="IH3807" s="79"/>
      <c r="II3807" s="79"/>
      <c r="IJ3807" s="79"/>
      <c r="IK3807" s="79"/>
      <c r="IL3807" s="79"/>
    </row>
    <row r="3808" s="93" customFormat="1" ht="15.75" customHeight="1" spans="3:246">
      <c r="C3808" s="97"/>
      <c r="D3808" s="98"/>
      <c r="F3808" s="99"/>
      <c r="G3808" s="98"/>
      <c r="IE3808" s="79"/>
      <c r="IF3808" s="79"/>
      <c r="IG3808" s="79"/>
      <c r="IH3808" s="79"/>
      <c r="II3808" s="79"/>
      <c r="IJ3808" s="79"/>
      <c r="IK3808" s="79"/>
      <c r="IL3808" s="79"/>
    </row>
    <row r="3809" s="93" customFormat="1" ht="15.75" customHeight="1" spans="3:246">
      <c r="C3809" s="97"/>
      <c r="D3809" s="98"/>
      <c r="F3809" s="99"/>
      <c r="G3809" s="98"/>
      <c r="IE3809" s="79"/>
      <c r="IF3809" s="79"/>
      <c r="IG3809" s="79"/>
      <c r="IH3809" s="79"/>
      <c r="II3809" s="79"/>
      <c r="IJ3809" s="79"/>
      <c r="IK3809" s="79"/>
      <c r="IL3809" s="79"/>
    </row>
    <row r="3810" s="93" customFormat="1" ht="15.75" customHeight="1" spans="3:246">
      <c r="C3810" s="97"/>
      <c r="D3810" s="98"/>
      <c r="F3810" s="99"/>
      <c r="G3810" s="98"/>
      <c r="IE3810" s="79"/>
      <c r="IF3810" s="79"/>
      <c r="IG3810" s="79"/>
      <c r="IH3810" s="79"/>
      <c r="II3810" s="79"/>
      <c r="IJ3810" s="79"/>
      <c r="IK3810" s="79"/>
      <c r="IL3810" s="79"/>
    </row>
    <row r="3811" s="93" customFormat="1" ht="15.75" customHeight="1" spans="3:246">
      <c r="C3811" s="97"/>
      <c r="D3811" s="98"/>
      <c r="F3811" s="99"/>
      <c r="G3811" s="98"/>
      <c r="IE3811" s="79"/>
      <c r="IF3811" s="79"/>
      <c r="IG3811" s="79"/>
      <c r="IH3811" s="79"/>
      <c r="II3811" s="79"/>
      <c r="IJ3811" s="79"/>
      <c r="IK3811" s="79"/>
      <c r="IL3811" s="79"/>
    </row>
    <row r="3812" s="93" customFormat="1" ht="15.75" customHeight="1" spans="3:246">
      <c r="C3812" s="97"/>
      <c r="D3812" s="98"/>
      <c r="F3812" s="99"/>
      <c r="G3812" s="98"/>
      <c r="IE3812" s="79"/>
      <c r="IF3812" s="79"/>
      <c r="IG3812" s="79"/>
      <c r="IH3812" s="79"/>
      <c r="II3812" s="79"/>
      <c r="IJ3812" s="79"/>
      <c r="IK3812" s="79"/>
      <c r="IL3812" s="79"/>
    </row>
    <row r="3813" s="93" customFormat="1" ht="15.75" customHeight="1" spans="3:246">
      <c r="C3813" s="97"/>
      <c r="D3813" s="98"/>
      <c r="F3813" s="99"/>
      <c r="G3813" s="98"/>
      <c r="IE3813" s="79"/>
      <c r="IF3813" s="79"/>
      <c r="IG3813" s="79"/>
      <c r="IH3813" s="79"/>
      <c r="II3813" s="79"/>
      <c r="IJ3813" s="79"/>
      <c r="IK3813" s="79"/>
      <c r="IL3813" s="79"/>
    </row>
    <row r="3814" s="93" customFormat="1" ht="15.75" customHeight="1" spans="3:246">
      <c r="C3814" s="97"/>
      <c r="D3814" s="98"/>
      <c r="F3814" s="99"/>
      <c r="G3814" s="98"/>
      <c r="IE3814" s="79"/>
      <c r="IF3814" s="79"/>
      <c r="IG3814" s="79"/>
      <c r="IH3814" s="79"/>
      <c r="II3814" s="79"/>
      <c r="IJ3814" s="79"/>
      <c r="IK3814" s="79"/>
      <c r="IL3814" s="79"/>
    </row>
    <row r="3815" s="93" customFormat="1" ht="15.75" customHeight="1" spans="3:246">
      <c r="C3815" s="97"/>
      <c r="D3815" s="98"/>
      <c r="F3815" s="99"/>
      <c r="G3815" s="98"/>
      <c r="IE3815" s="79"/>
      <c r="IF3815" s="79"/>
      <c r="IG3815" s="79"/>
      <c r="IH3815" s="79"/>
      <c r="II3815" s="79"/>
      <c r="IJ3815" s="79"/>
      <c r="IK3815" s="79"/>
      <c r="IL3815" s="79"/>
    </row>
    <row r="3816" s="93" customFormat="1" ht="15.75" customHeight="1" spans="3:246">
      <c r="C3816" s="97"/>
      <c r="D3816" s="98"/>
      <c r="F3816" s="99"/>
      <c r="G3816" s="98"/>
      <c r="IE3816" s="79"/>
      <c r="IF3816" s="79"/>
      <c r="IG3816" s="79"/>
      <c r="IH3816" s="79"/>
      <c r="II3816" s="79"/>
      <c r="IJ3816" s="79"/>
      <c r="IK3816" s="79"/>
      <c r="IL3816" s="79"/>
    </row>
    <row r="3817" s="93" customFormat="1" ht="15.75" customHeight="1" spans="3:246">
      <c r="C3817" s="97"/>
      <c r="D3817" s="98"/>
      <c r="F3817" s="99"/>
      <c r="G3817" s="98"/>
      <c r="IE3817" s="79"/>
      <c r="IF3817" s="79"/>
      <c r="IG3817" s="79"/>
      <c r="IH3817" s="79"/>
      <c r="II3817" s="79"/>
      <c r="IJ3817" s="79"/>
      <c r="IK3817" s="79"/>
      <c r="IL3817" s="79"/>
    </row>
    <row r="3818" s="93" customFormat="1" ht="15.75" customHeight="1" spans="3:246">
      <c r="C3818" s="97"/>
      <c r="D3818" s="98"/>
      <c r="F3818" s="99"/>
      <c r="G3818" s="98"/>
      <c r="IE3818" s="79"/>
      <c r="IF3818" s="79"/>
      <c r="IG3818" s="79"/>
      <c r="IH3818" s="79"/>
      <c r="II3818" s="79"/>
      <c r="IJ3818" s="79"/>
      <c r="IK3818" s="79"/>
      <c r="IL3818" s="79"/>
    </row>
    <row r="3819" s="93" customFormat="1" ht="15.75" customHeight="1" spans="3:246">
      <c r="C3819" s="97"/>
      <c r="D3819" s="98"/>
      <c r="F3819" s="99"/>
      <c r="G3819" s="98"/>
      <c r="IE3819" s="79"/>
      <c r="IF3819" s="79"/>
      <c r="IG3819" s="79"/>
      <c r="IH3819" s="79"/>
      <c r="II3819" s="79"/>
      <c r="IJ3819" s="79"/>
      <c r="IK3819" s="79"/>
      <c r="IL3819" s="79"/>
    </row>
    <row r="3820" s="93" customFormat="1" ht="15.75" customHeight="1" spans="3:246">
      <c r="C3820" s="97"/>
      <c r="D3820" s="98"/>
      <c r="F3820" s="99"/>
      <c r="G3820" s="98"/>
      <c r="IE3820" s="79"/>
      <c r="IF3820" s="79"/>
      <c r="IG3820" s="79"/>
      <c r="IH3820" s="79"/>
      <c r="II3820" s="79"/>
      <c r="IJ3820" s="79"/>
      <c r="IK3820" s="79"/>
      <c r="IL3820" s="79"/>
    </row>
    <row r="3821" s="93" customFormat="1" ht="15.75" customHeight="1" spans="3:246">
      <c r="C3821" s="97"/>
      <c r="D3821" s="98"/>
      <c r="F3821" s="99"/>
      <c r="G3821" s="98"/>
      <c r="IE3821" s="79"/>
      <c r="IF3821" s="79"/>
      <c r="IG3821" s="79"/>
      <c r="IH3821" s="79"/>
      <c r="II3821" s="79"/>
      <c r="IJ3821" s="79"/>
      <c r="IK3821" s="79"/>
      <c r="IL3821" s="79"/>
    </row>
    <row r="3822" s="93" customFormat="1" ht="15.75" customHeight="1" spans="3:246">
      <c r="C3822" s="97"/>
      <c r="D3822" s="98"/>
      <c r="F3822" s="99"/>
      <c r="G3822" s="98"/>
      <c r="IE3822" s="79"/>
      <c r="IF3822" s="79"/>
      <c r="IG3822" s="79"/>
      <c r="IH3822" s="79"/>
      <c r="II3822" s="79"/>
      <c r="IJ3822" s="79"/>
      <c r="IK3822" s="79"/>
      <c r="IL3822" s="79"/>
    </row>
    <row r="3823" s="93" customFormat="1" ht="15.75" customHeight="1" spans="3:246">
      <c r="C3823" s="97"/>
      <c r="D3823" s="98"/>
      <c r="F3823" s="99"/>
      <c r="G3823" s="98"/>
      <c r="IE3823" s="79"/>
      <c r="IF3823" s="79"/>
      <c r="IG3823" s="79"/>
      <c r="IH3823" s="79"/>
      <c r="II3823" s="79"/>
      <c r="IJ3823" s="79"/>
      <c r="IK3823" s="79"/>
      <c r="IL3823" s="79"/>
    </row>
    <row r="3824" s="93" customFormat="1" ht="15.75" customHeight="1" spans="3:246">
      <c r="C3824" s="97"/>
      <c r="D3824" s="98"/>
      <c r="F3824" s="99"/>
      <c r="G3824" s="98"/>
      <c r="IE3824" s="79"/>
      <c r="IF3824" s="79"/>
      <c r="IG3824" s="79"/>
      <c r="IH3824" s="79"/>
      <c r="II3824" s="79"/>
      <c r="IJ3824" s="79"/>
      <c r="IK3824" s="79"/>
      <c r="IL3824" s="79"/>
    </row>
    <row r="3825" s="93" customFormat="1" ht="15.75" customHeight="1" spans="3:246">
      <c r="C3825" s="97"/>
      <c r="D3825" s="98"/>
      <c r="F3825" s="99"/>
      <c r="G3825" s="98"/>
      <c r="IE3825" s="79"/>
      <c r="IF3825" s="79"/>
      <c r="IG3825" s="79"/>
      <c r="IH3825" s="79"/>
      <c r="II3825" s="79"/>
      <c r="IJ3825" s="79"/>
      <c r="IK3825" s="79"/>
      <c r="IL3825" s="79"/>
    </row>
    <row r="3826" s="93" customFormat="1" ht="15.75" customHeight="1" spans="3:246">
      <c r="C3826" s="97"/>
      <c r="D3826" s="98"/>
      <c r="F3826" s="99"/>
      <c r="G3826" s="98"/>
      <c r="IE3826" s="79"/>
      <c r="IF3826" s="79"/>
      <c r="IG3826" s="79"/>
      <c r="IH3826" s="79"/>
      <c r="II3826" s="79"/>
      <c r="IJ3826" s="79"/>
      <c r="IK3826" s="79"/>
      <c r="IL3826" s="79"/>
    </row>
    <row r="3827" s="93" customFormat="1" ht="15.75" customHeight="1" spans="3:246">
      <c r="C3827" s="97"/>
      <c r="D3827" s="98"/>
      <c r="F3827" s="99"/>
      <c r="G3827" s="98"/>
      <c r="IE3827" s="79"/>
      <c r="IF3827" s="79"/>
      <c r="IG3827" s="79"/>
      <c r="IH3827" s="79"/>
      <c r="II3827" s="79"/>
      <c r="IJ3827" s="79"/>
      <c r="IK3827" s="79"/>
      <c r="IL3827" s="79"/>
    </row>
    <row r="3828" s="93" customFormat="1" ht="15.75" customHeight="1" spans="3:246">
      <c r="C3828" s="97"/>
      <c r="D3828" s="98"/>
      <c r="F3828" s="99"/>
      <c r="G3828" s="98"/>
      <c r="IE3828" s="79"/>
      <c r="IF3828" s="79"/>
      <c r="IG3828" s="79"/>
      <c r="IH3828" s="79"/>
      <c r="II3828" s="79"/>
      <c r="IJ3828" s="79"/>
      <c r="IK3828" s="79"/>
      <c r="IL3828" s="79"/>
    </row>
    <row r="3829" s="93" customFormat="1" ht="15.75" customHeight="1" spans="3:246">
      <c r="C3829" s="97"/>
      <c r="D3829" s="98"/>
      <c r="F3829" s="99"/>
      <c r="G3829" s="98"/>
      <c r="IE3829" s="79"/>
      <c r="IF3829" s="79"/>
      <c r="IG3829" s="79"/>
      <c r="IH3829" s="79"/>
      <c r="II3829" s="79"/>
      <c r="IJ3829" s="79"/>
      <c r="IK3829" s="79"/>
      <c r="IL3829" s="79"/>
    </row>
    <row r="3830" s="93" customFormat="1" ht="15.75" customHeight="1" spans="3:246">
      <c r="C3830" s="97"/>
      <c r="D3830" s="98"/>
      <c r="F3830" s="99"/>
      <c r="G3830" s="98"/>
      <c r="IE3830" s="79"/>
      <c r="IF3830" s="79"/>
      <c r="IG3830" s="79"/>
      <c r="IH3830" s="79"/>
      <c r="II3830" s="79"/>
      <c r="IJ3830" s="79"/>
      <c r="IK3830" s="79"/>
      <c r="IL3830" s="79"/>
    </row>
    <row r="3831" s="93" customFormat="1" ht="15.75" customHeight="1" spans="3:246">
      <c r="C3831" s="97"/>
      <c r="D3831" s="98"/>
      <c r="F3831" s="99"/>
      <c r="G3831" s="98"/>
      <c r="IE3831" s="79"/>
      <c r="IF3831" s="79"/>
      <c r="IG3831" s="79"/>
      <c r="IH3831" s="79"/>
      <c r="II3831" s="79"/>
      <c r="IJ3831" s="79"/>
      <c r="IK3831" s="79"/>
      <c r="IL3831" s="79"/>
    </row>
    <row r="3832" s="93" customFormat="1" ht="15.75" customHeight="1" spans="3:246">
      <c r="C3832" s="97"/>
      <c r="D3832" s="98"/>
      <c r="F3832" s="99"/>
      <c r="G3832" s="98"/>
      <c r="IE3832" s="79"/>
      <c r="IF3832" s="79"/>
      <c r="IG3832" s="79"/>
      <c r="IH3832" s="79"/>
      <c r="II3832" s="79"/>
      <c r="IJ3832" s="79"/>
      <c r="IK3832" s="79"/>
      <c r="IL3832" s="79"/>
    </row>
    <row r="3833" s="93" customFormat="1" ht="15.75" customHeight="1" spans="3:246">
      <c r="C3833" s="97"/>
      <c r="D3833" s="98"/>
      <c r="F3833" s="99"/>
      <c r="G3833" s="98"/>
      <c r="IE3833" s="79"/>
      <c r="IF3833" s="79"/>
      <c r="IG3833" s="79"/>
      <c r="IH3833" s="79"/>
      <c r="II3833" s="79"/>
      <c r="IJ3833" s="79"/>
      <c r="IK3833" s="79"/>
      <c r="IL3833" s="79"/>
    </row>
    <row r="3834" s="93" customFormat="1" ht="15.75" customHeight="1" spans="3:246">
      <c r="C3834" s="97"/>
      <c r="D3834" s="98"/>
      <c r="F3834" s="99"/>
      <c r="G3834" s="98"/>
      <c r="IE3834" s="79"/>
      <c r="IF3834" s="79"/>
      <c r="IG3834" s="79"/>
      <c r="IH3834" s="79"/>
      <c r="II3834" s="79"/>
      <c r="IJ3834" s="79"/>
      <c r="IK3834" s="79"/>
      <c r="IL3834" s="79"/>
    </row>
    <row r="3835" s="93" customFormat="1" ht="15.75" customHeight="1" spans="3:246">
      <c r="C3835" s="97"/>
      <c r="D3835" s="98"/>
      <c r="F3835" s="99"/>
      <c r="G3835" s="98"/>
      <c r="IE3835" s="79"/>
      <c r="IF3835" s="79"/>
      <c r="IG3835" s="79"/>
      <c r="IH3835" s="79"/>
      <c r="II3835" s="79"/>
      <c r="IJ3835" s="79"/>
      <c r="IK3835" s="79"/>
      <c r="IL3835" s="79"/>
    </row>
    <row r="3836" s="93" customFormat="1" ht="15.75" customHeight="1" spans="3:246">
      <c r="C3836" s="97"/>
      <c r="D3836" s="98"/>
      <c r="F3836" s="99"/>
      <c r="G3836" s="98"/>
      <c r="IE3836" s="79"/>
      <c r="IF3836" s="79"/>
      <c r="IG3836" s="79"/>
      <c r="IH3836" s="79"/>
      <c r="II3836" s="79"/>
      <c r="IJ3836" s="79"/>
      <c r="IK3836" s="79"/>
      <c r="IL3836" s="79"/>
    </row>
    <row r="3837" s="93" customFormat="1" ht="15.75" customHeight="1" spans="3:246">
      <c r="C3837" s="97"/>
      <c r="D3837" s="98"/>
      <c r="F3837" s="99"/>
      <c r="G3837" s="98"/>
      <c r="IE3837" s="79"/>
      <c r="IF3837" s="79"/>
      <c r="IG3837" s="79"/>
      <c r="IH3837" s="79"/>
      <c r="II3837" s="79"/>
      <c r="IJ3837" s="79"/>
      <c r="IK3837" s="79"/>
      <c r="IL3837" s="79"/>
    </row>
    <row r="3838" s="93" customFormat="1" ht="15.75" customHeight="1" spans="3:246">
      <c r="C3838" s="97"/>
      <c r="D3838" s="98"/>
      <c r="F3838" s="99"/>
      <c r="G3838" s="98"/>
      <c r="IE3838" s="79"/>
      <c r="IF3838" s="79"/>
      <c r="IG3838" s="79"/>
      <c r="IH3838" s="79"/>
      <c r="II3838" s="79"/>
      <c r="IJ3838" s="79"/>
      <c r="IK3838" s="79"/>
      <c r="IL3838" s="79"/>
    </row>
    <row r="3839" s="93" customFormat="1" ht="15.75" customHeight="1" spans="3:246">
      <c r="C3839" s="97"/>
      <c r="D3839" s="98"/>
      <c r="F3839" s="99"/>
      <c r="G3839" s="98"/>
      <c r="IE3839" s="79"/>
      <c r="IF3839" s="79"/>
      <c r="IG3839" s="79"/>
      <c r="IH3839" s="79"/>
      <c r="II3839" s="79"/>
      <c r="IJ3839" s="79"/>
      <c r="IK3839" s="79"/>
      <c r="IL3839" s="79"/>
    </row>
    <row r="3840" s="93" customFormat="1" ht="15.75" customHeight="1" spans="3:246">
      <c r="C3840" s="97"/>
      <c r="D3840" s="98"/>
      <c r="F3840" s="99"/>
      <c r="G3840" s="98"/>
      <c r="IE3840" s="79"/>
      <c r="IF3840" s="79"/>
      <c r="IG3840" s="79"/>
      <c r="IH3840" s="79"/>
      <c r="II3840" s="79"/>
      <c r="IJ3840" s="79"/>
      <c r="IK3840" s="79"/>
      <c r="IL3840" s="79"/>
    </row>
    <row r="3841" s="93" customFormat="1" ht="15.75" customHeight="1" spans="3:246">
      <c r="C3841" s="97"/>
      <c r="D3841" s="98"/>
      <c r="F3841" s="99"/>
      <c r="G3841" s="98"/>
      <c r="IE3841" s="79"/>
      <c r="IF3841" s="79"/>
      <c r="IG3841" s="79"/>
      <c r="IH3841" s="79"/>
      <c r="II3841" s="79"/>
      <c r="IJ3841" s="79"/>
      <c r="IK3841" s="79"/>
      <c r="IL3841" s="79"/>
    </row>
    <row r="3842" s="93" customFormat="1" ht="15.75" customHeight="1" spans="3:246">
      <c r="C3842" s="97"/>
      <c r="D3842" s="98"/>
      <c r="F3842" s="99"/>
      <c r="G3842" s="98"/>
      <c r="IE3842" s="79"/>
      <c r="IF3842" s="79"/>
      <c r="IG3842" s="79"/>
      <c r="IH3842" s="79"/>
      <c r="II3842" s="79"/>
      <c r="IJ3842" s="79"/>
      <c r="IK3842" s="79"/>
      <c r="IL3842" s="79"/>
    </row>
    <row r="3843" s="93" customFormat="1" ht="15.75" customHeight="1" spans="3:246">
      <c r="C3843" s="97"/>
      <c r="D3843" s="98"/>
      <c r="F3843" s="99"/>
      <c r="G3843" s="98"/>
      <c r="IE3843" s="79"/>
      <c r="IF3843" s="79"/>
      <c r="IG3843" s="79"/>
      <c r="IH3843" s="79"/>
      <c r="II3843" s="79"/>
      <c r="IJ3843" s="79"/>
      <c r="IK3843" s="79"/>
      <c r="IL3843" s="79"/>
    </row>
    <row r="3844" s="93" customFormat="1" ht="15.75" customHeight="1" spans="3:246">
      <c r="C3844" s="97"/>
      <c r="D3844" s="98"/>
      <c r="F3844" s="99"/>
      <c r="G3844" s="98"/>
      <c r="IE3844" s="79"/>
      <c r="IF3844" s="79"/>
      <c r="IG3844" s="79"/>
      <c r="IH3844" s="79"/>
      <c r="II3844" s="79"/>
      <c r="IJ3844" s="79"/>
      <c r="IK3844" s="79"/>
      <c r="IL3844" s="79"/>
    </row>
    <row r="3845" s="93" customFormat="1" ht="15.75" customHeight="1" spans="3:246">
      <c r="C3845" s="97"/>
      <c r="D3845" s="98"/>
      <c r="F3845" s="99"/>
      <c r="G3845" s="98"/>
      <c r="IE3845" s="79"/>
      <c r="IF3845" s="79"/>
      <c r="IG3845" s="79"/>
      <c r="IH3845" s="79"/>
      <c r="II3845" s="79"/>
      <c r="IJ3845" s="79"/>
      <c r="IK3845" s="79"/>
      <c r="IL3845" s="79"/>
    </row>
    <row r="3846" s="93" customFormat="1" ht="15.75" customHeight="1" spans="3:246">
      <c r="C3846" s="97"/>
      <c r="D3846" s="98"/>
      <c r="F3846" s="99"/>
      <c r="G3846" s="98"/>
      <c r="IE3846" s="79"/>
      <c r="IF3846" s="79"/>
      <c r="IG3846" s="79"/>
      <c r="IH3846" s="79"/>
      <c r="II3846" s="79"/>
      <c r="IJ3846" s="79"/>
      <c r="IK3846" s="79"/>
      <c r="IL3846" s="79"/>
    </row>
    <row r="3847" s="93" customFormat="1" ht="15.75" customHeight="1" spans="3:246">
      <c r="C3847" s="97"/>
      <c r="D3847" s="98"/>
      <c r="F3847" s="99"/>
      <c r="G3847" s="98"/>
      <c r="IE3847" s="79"/>
      <c r="IF3847" s="79"/>
      <c r="IG3847" s="79"/>
      <c r="IH3847" s="79"/>
      <c r="II3847" s="79"/>
      <c r="IJ3847" s="79"/>
      <c r="IK3847" s="79"/>
      <c r="IL3847" s="79"/>
    </row>
    <row r="3848" s="93" customFormat="1" ht="15.75" customHeight="1" spans="3:246">
      <c r="C3848" s="97"/>
      <c r="D3848" s="98"/>
      <c r="F3848" s="99"/>
      <c r="G3848" s="98"/>
      <c r="IE3848" s="79"/>
      <c r="IF3848" s="79"/>
      <c r="IG3848" s="79"/>
      <c r="IH3848" s="79"/>
      <c r="II3848" s="79"/>
      <c r="IJ3848" s="79"/>
      <c r="IK3848" s="79"/>
      <c r="IL3848" s="79"/>
    </row>
    <row r="3849" s="93" customFormat="1" ht="15.75" customHeight="1" spans="3:246">
      <c r="C3849" s="97"/>
      <c r="D3849" s="98"/>
      <c r="F3849" s="99"/>
      <c r="G3849" s="98"/>
      <c r="IE3849" s="79"/>
      <c r="IF3849" s="79"/>
      <c r="IG3849" s="79"/>
      <c r="IH3849" s="79"/>
      <c r="II3849" s="79"/>
      <c r="IJ3849" s="79"/>
      <c r="IK3849" s="79"/>
      <c r="IL3849" s="79"/>
    </row>
    <row r="3850" s="93" customFormat="1" ht="15.75" customHeight="1" spans="3:246">
      <c r="C3850" s="97"/>
      <c r="D3850" s="98"/>
      <c r="F3850" s="99"/>
      <c r="G3850" s="98"/>
      <c r="IE3850" s="79"/>
      <c r="IF3850" s="79"/>
      <c r="IG3850" s="79"/>
      <c r="IH3850" s="79"/>
      <c r="II3850" s="79"/>
      <c r="IJ3850" s="79"/>
      <c r="IK3850" s="79"/>
      <c r="IL3850" s="79"/>
    </row>
    <row r="3851" s="93" customFormat="1" ht="15.75" customHeight="1" spans="3:246">
      <c r="C3851" s="97"/>
      <c r="D3851" s="98"/>
      <c r="F3851" s="99"/>
      <c r="G3851" s="98"/>
      <c r="IE3851" s="79"/>
      <c r="IF3851" s="79"/>
      <c r="IG3851" s="79"/>
      <c r="IH3851" s="79"/>
      <c r="II3851" s="79"/>
      <c r="IJ3851" s="79"/>
      <c r="IK3851" s="79"/>
      <c r="IL3851" s="79"/>
    </row>
    <row r="3852" s="93" customFormat="1" ht="15.75" customHeight="1" spans="3:246">
      <c r="C3852" s="97"/>
      <c r="D3852" s="98"/>
      <c r="F3852" s="99"/>
      <c r="G3852" s="98"/>
      <c r="IE3852" s="79"/>
      <c r="IF3852" s="79"/>
      <c r="IG3852" s="79"/>
      <c r="IH3852" s="79"/>
      <c r="II3852" s="79"/>
      <c r="IJ3852" s="79"/>
      <c r="IK3852" s="79"/>
      <c r="IL3852" s="79"/>
    </row>
    <row r="3853" s="93" customFormat="1" ht="15.75" customHeight="1" spans="3:246">
      <c r="C3853" s="97"/>
      <c r="D3853" s="98"/>
      <c r="F3853" s="99"/>
      <c r="G3853" s="98"/>
      <c r="IE3853" s="79"/>
      <c r="IF3853" s="79"/>
      <c r="IG3853" s="79"/>
      <c r="IH3853" s="79"/>
      <c r="II3853" s="79"/>
      <c r="IJ3853" s="79"/>
      <c r="IK3853" s="79"/>
      <c r="IL3853" s="79"/>
    </row>
    <row r="3854" s="93" customFormat="1" ht="15.75" customHeight="1" spans="3:246">
      <c r="C3854" s="97"/>
      <c r="D3854" s="98"/>
      <c r="F3854" s="99"/>
      <c r="G3854" s="98"/>
      <c r="IE3854" s="79"/>
      <c r="IF3854" s="79"/>
      <c r="IG3854" s="79"/>
      <c r="IH3854" s="79"/>
      <c r="II3854" s="79"/>
      <c r="IJ3854" s="79"/>
      <c r="IK3854" s="79"/>
      <c r="IL3854" s="79"/>
    </row>
    <row r="3855" s="93" customFormat="1" ht="15.75" customHeight="1" spans="3:246">
      <c r="C3855" s="97"/>
      <c r="D3855" s="98"/>
      <c r="F3855" s="99"/>
      <c r="G3855" s="98"/>
      <c r="IE3855" s="79"/>
      <c r="IF3855" s="79"/>
      <c r="IG3855" s="79"/>
      <c r="IH3855" s="79"/>
      <c r="II3855" s="79"/>
      <c r="IJ3855" s="79"/>
      <c r="IK3855" s="79"/>
      <c r="IL3855" s="79"/>
    </row>
    <row r="3856" s="93" customFormat="1" ht="15.75" customHeight="1" spans="3:246">
      <c r="C3856" s="97"/>
      <c r="D3856" s="98"/>
      <c r="F3856" s="99"/>
      <c r="G3856" s="98"/>
      <c r="IE3856" s="79"/>
      <c r="IF3856" s="79"/>
      <c r="IG3856" s="79"/>
      <c r="IH3856" s="79"/>
      <c r="II3856" s="79"/>
      <c r="IJ3856" s="79"/>
      <c r="IK3856" s="79"/>
      <c r="IL3856" s="79"/>
    </row>
    <row r="3857" s="93" customFormat="1" ht="15.75" customHeight="1" spans="3:246">
      <c r="C3857" s="97"/>
      <c r="D3857" s="98"/>
      <c r="F3857" s="99"/>
      <c r="G3857" s="98"/>
      <c r="IE3857" s="79"/>
      <c r="IF3857" s="79"/>
      <c r="IG3857" s="79"/>
      <c r="IH3857" s="79"/>
      <c r="II3857" s="79"/>
      <c r="IJ3857" s="79"/>
      <c r="IK3857" s="79"/>
      <c r="IL3857" s="79"/>
    </row>
    <row r="3858" s="93" customFormat="1" ht="15.75" customHeight="1" spans="3:246">
      <c r="C3858" s="97"/>
      <c r="D3858" s="98"/>
      <c r="F3858" s="99"/>
      <c r="G3858" s="98"/>
      <c r="IE3858" s="79"/>
      <c r="IF3858" s="79"/>
      <c r="IG3858" s="79"/>
      <c r="IH3858" s="79"/>
      <c r="II3858" s="79"/>
      <c r="IJ3858" s="79"/>
      <c r="IK3858" s="79"/>
      <c r="IL3858" s="79"/>
    </row>
    <row r="3859" s="93" customFormat="1" ht="15.75" customHeight="1" spans="3:246">
      <c r="C3859" s="97"/>
      <c r="D3859" s="98"/>
      <c r="F3859" s="99"/>
      <c r="G3859" s="98"/>
      <c r="IE3859" s="79"/>
      <c r="IF3859" s="79"/>
      <c r="IG3859" s="79"/>
      <c r="IH3859" s="79"/>
      <c r="II3859" s="79"/>
      <c r="IJ3859" s="79"/>
      <c r="IK3859" s="79"/>
      <c r="IL3859" s="79"/>
    </row>
    <row r="3860" s="93" customFormat="1" ht="15.75" customHeight="1" spans="3:246">
      <c r="C3860" s="97"/>
      <c r="D3860" s="98"/>
      <c r="F3860" s="99"/>
      <c r="G3860" s="98"/>
      <c r="IE3860" s="79"/>
      <c r="IF3860" s="79"/>
      <c r="IG3860" s="79"/>
      <c r="IH3860" s="79"/>
      <c r="II3860" s="79"/>
      <c r="IJ3860" s="79"/>
      <c r="IK3860" s="79"/>
      <c r="IL3860" s="79"/>
    </row>
    <row r="3861" s="93" customFormat="1" ht="15.75" customHeight="1" spans="3:246">
      <c r="C3861" s="97"/>
      <c r="D3861" s="98"/>
      <c r="F3861" s="99"/>
      <c r="G3861" s="98"/>
      <c r="IE3861" s="79"/>
      <c r="IF3861" s="79"/>
      <c r="IG3861" s="79"/>
      <c r="IH3861" s="79"/>
      <c r="II3861" s="79"/>
      <c r="IJ3861" s="79"/>
      <c r="IK3861" s="79"/>
      <c r="IL3861" s="79"/>
    </row>
    <row r="3862" s="93" customFormat="1" ht="15.75" customHeight="1" spans="3:246">
      <c r="C3862" s="97"/>
      <c r="D3862" s="98"/>
      <c r="F3862" s="99"/>
      <c r="G3862" s="98"/>
      <c r="IE3862" s="79"/>
      <c r="IF3862" s="79"/>
      <c r="IG3862" s="79"/>
      <c r="IH3862" s="79"/>
      <c r="II3862" s="79"/>
      <c r="IJ3862" s="79"/>
      <c r="IK3862" s="79"/>
      <c r="IL3862" s="79"/>
    </row>
    <row r="3863" s="93" customFormat="1" ht="15.75" customHeight="1" spans="3:246">
      <c r="C3863" s="97"/>
      <c r="D3863" s="98"/>
      <c r="F3863" s="99"/>
      <c r="G3863" s="98"/>
      <c r="IE3863" s="79"/>
      <c r="IF3863" s="79"/>
      <c r="IG3863" s="79"/>
      <c r="IH3863" s="79"/>
      <c r="II3863" s="79"/>
      <c r="IJ3863" s="79"/>
      <c r="IK3863" s="79"/>
      <c r="IL3863" s="79"/>
    </row>
    <row r="3864" s="93" customFormat="1" ht="15.75" customHeight="1" spans="3:246">
      <c r="C3864" s="97"/>
      <c r="D3864" s="98"/>
      <c r="F3864" s="99"/>
      <c r="G3864" s="98"/>
      <c r="IE3864" s="79"/>
      <c r="IF3864" s="79"/>
      <c r="IG3864" s="79"/>
      <c r="IH3864" s="79"/>
      <c r="II3864" s="79"/>
      <c r="IJ3864" s="79"/>
      <c r="IK3864" s="79"/>
      <c r="IL3864" s="79"/>
    </row>
    <row r="3865" s="93" customFormat="1" ht="15.75" customHeight="1" spans="3:246">
      <c r="C3865" s="97"/>
      <c r="D3865" s="98"/>
      <c r="F3865" s="99"/>
      <c r="G3865" s="98"/>
      <c r="IE3865" s="79"/>
      <c r="IF3865" s="79"/>
      <c r="IG3865" s="79"/>
      <c r="IH3865" s="79"/>
      <c r="II3865" s="79"/>
      <c r="IJ3865" s="79"/>
      <c r="IK3865" s="79"/>
      <c r="IL3865" s="79"/>
    </row>
    <row r="3866" s="93" customFormat="1" ht="15.75" customHeight="1" spans="3:246">
      <c r="C3866" s="97"/>
      <c r="D3866" s="98"/>
      <c r="F3866" s="99"/>
      <c r="G3866" s="98"/>
      <c r="IE3866" s="79"/>
      <c r="IF3866" s="79"/>
      <c r="IG3866" s="79"/>
      <c r="IH3866" s="79"/>
      <c r="II3866" s="79"/>
      <c r="IJ3866" s="79"/>
      <c r="IK3866" s="79"/>
      <c r="IL3866" s="79"/>
    </row>
    <row r="3867" s="93" customFormat="1" ht="15.75" customHeight="1" spans="3:246">
      <c r="C3867" s="97"/>
      <c r="D3867" s="98"/>
      <c r="F3867" s="99"/>
      <c r="G3867" s="98"/>
      <c r="IE3867" s="79"/>
      <c r="IF3867" s="79"/>
      <c r="IG3867" s="79"/>
      <c r="IH3867" s="79"/>
      <c r="II3867" s="79"/>
      <c r="IJ3867" s="79"/>
      <c r="IK3867" s="79"/>
      <c r="IL3867" s="79"/>
    </row>
    <row r="3868" s="93" customFormat="1" ht="15.75" customHeight="1" spans="3:246">
      <c r="C3868" s="97"/>
      <c r="D3868" s="98"/>
      <c r="F3868" s="99"/>
      <c r="G3868" s="98"/>
      <c r="IE3868" s="79"/>
      <c r="IF3868" s="79"/>
      <c r="IG3868" s="79"/>
      <c r="IH3868" s="79"/>
      <c r="II3868" s="79"/>
      <c r="IJ3868" s="79"/>
      <c r="IK3868" s="79"/>
      <c r="IL3868" s="79"/>
    </row>
    <row r="3869" s="93" customFormat="1" ht="15.75" customHeight="1" spans="3:246">
      <c r="C3869" s="97"/>
      <c r="D3869" s="98"/>
      <c r="F3869" s="99"/>
      <c r="G3869" s="98"/>
      <c r="IE3869" s="79"/>
      <c r="IF3869" s="79"/>
      <c r="IG3869" s="79"/>
      <c r="IH3869" s="79"/>
      <c r="II3869" s="79"/>
      <c r="IJ3869" s="79"/>
      <c r="IK3869" s="79"/>
      <c r="IL3869" s="79"/>
    </row>
    <row r="3870" s="93" customFormat="1" ht="15.75" customHeight="1" spans="3:246">
      <c r="C3870" s="97"/>
      <c r="D3870" s="98"/>
      <c r="F3870" s="99"/>
      <c r="G3870" s="98"/>
      <c r="IE3870" s="79"/>
      <c r="IF3870" s="79"/>
      <c r="IG3870" s="79"/>
      <c r="IH3870" s="79"/>
      <c r="II3870" s="79"/>
      <c r="IJ3870" s="79"/>
      <c r="IK3870" s="79"/>
      <c r="IL3870" s="79"/>
    </row>
    <row r="3871" s="93" customFormat="1" ht="15.75" customHeight="1" spans="3:246">
      <c r="C3871" s="97"/>
      <c r="D3871" s="98"/>
      <c r="F3871" s="99"/>
      <c r="G3871" s="98"/>
      <c r="IE3871" s="79"/>
      <c r="IF3871" s="79"/>
      <c r="IG3871" s="79"/>
      <c r="IH3871" s="79"/>
      <c r="II3871" s="79"/>
      <c r="IJ3871" s="79"/>
      <c r="IK3871" s="79"/>
      <c r="IL3871" s="79"/>
    </row>
    <row r="3872" s="93" customFormat="1" ht="15.75" customHeight="1" spans="3:246">
      <c r="C3872" s="97"/>
      <c r="D3872" s="98"/>
      <c r="F3872" s="99"/>
      <c r="G3872" s="98"/>
      <c r="IE3872" s="79"/>
      <c r="IF3872" s="79"/>
      <c r="IG3872" s="79"/>
      <c r="IH3872" s="79"/>
      <c r="II3872" s="79"/>
      <c r="IJ3872" s="79"/>
      <c r="IK3872" s="79"/>
      <c r="IL3872" s="79"/>
    </row>
    <row r="3873" s="93" customFormat="1" ht="15.75" customHeight="1" spans="3:246">
      <c r="C3873" s="97"/>
      <c r="D3873" s="98"/>
      <c r="F3873" s="99"/>
      <c r="G3873" s="98"/>
      <c r="IE3873" s="79"/>
      <c r="IF3873" s="79"/>
      <c r="IG3873" s="79"/>
      <c r="IH3873" s="79"/>
      <c r="II3873" s="79"/>
      <c r="IJ3873" s="79"/>
      <c r="IK3873" s="79"/>
      <c r="IL3873" s="79"/>
    </row>
    <row r="3874" s="93" customFormat="1" ht="15.75" customHeight="1" spans="3:246">
      <c r="C3874" s="97"/>
      <c r="D3874" s="98"/>
      <c r="F3874" s="99"/>
      <c r="G3874" s="98"/>
      <c r="IE3874" s="79"/>
      <c r="IF3874" s="79"/>
      <c r="IG3874" s="79"/>
      <c r="IH3874" s="79"/>
      <c r="II3874" s="79"/>
      <c r="IJ3874" s="79"/>
      <c r="IK3874" s="79"/>
      <c r="IL3874" s="79"/>
    </row>
    <row r="3875" s="93" customFormat="1" ht="15.75" customHeight="1" spans="3:246">
      <c r="C3875" s="97"/>
      <c r="D3875" s="98"/>
      <c r="F3875" s="99"/>
      <c r="G3875" s="98"/>
      <c r="IE3875" s="79"/>
      <c r="IF3875" s="79"/>
      <c r="IG3875" s="79"/>
      <c r="IH3875" s="79"/>
      <c r="II3875" s="79"/>
      <c r="IJ3875" s="79"/>
      <c r="IK3875" s="79"/>
      <c r="IL3875" s="79"/>
    </row>
    <row r="3876" s="93" customFormat="1" ht="15.75" customHeight="1" spans="3:246">
      <c r="C3876" s="97"/>
      <c r="D3876" s="98"/>
      <c r="F3876" s="99"/>
      <c r="G3876" s="98"/>
      <c r="IE3876" s="79"/>
      <c r="IF3876" s="79"/>
      <c r="IG3876" s="79"/>
      <c r="IH3876" s="79"/>
      <c r="II3876" s="79"/>
      <c r="IJ3876" s="79"/>
      <c r="IK3876" s="79"/>
      <c r="IL3876" s="79"/>
    </row>
    <row r="3877" s="93" customFormat="1" ht="15.75" customHeight="1" spans="3:246">
      <c r="C3877" s="97"/>
      <c r="D3877" s="98"/>
      <c r="F3877" s="99"/>
      <c r="G3877" s="98"/>
      <c r="IE3877" s="79"/>
      <c r="IF3877" s="79"/>
      <c r="IG3877" s="79"/>
      <c r="IH3877" s="79"/>
      <c r="II3877" s="79"/>
      <c r="IJ3877" s="79"/>
      <c r="IK3877" s="79"/>
      <c r="IL3877" s="79"/>
    </row>
    <row r="3878" s="93" customFormat="1" ht="15.75" customHeight="1" spans="3:246">
      <c r="C3878" s="97"/>
      <c r="D3878" s="98"/>
      <c r="F3878" s="99"/>
      <c r="G3878" s="98"/>
      <c r="IE3878" s="79"/>
      <c r="IF3878" s="79"/>
      <c r="IG3878" s="79"/>
      <c r="IH3878" s="79"/>
      <c r="II3878" s="79"/>
      <c r="IJ3878" s="79"/>
      <c r="IK3878" s="79"/>
      <c r="IL3878" s="79"/>
    </row>
    <row r="3879" s="93" customFormat="1" ht="15.75" customHeight="1" spans="3:246">
      <c r="C3879" s="97"/>
      <c r="D3879" s="98"/>
      <c r="F3879" s="99"/>
      <c r="G3879" s="98"/>
      <c r="IE3879" s="79"/>
      <c r="IF3879" s="79"/>
      <c r="IG3879" s="79"/>
      <c r="IH3879" s="79"/>
      <c r="II3879" s="79"/>
      <c r="IJ3879" s="79"/>
      <c r="IK3879" s="79"/>
      <c r="IL3879" s="79"/>
    </row>
    <row r="3880" s="93" customFormat="1" ht="15.75" customHeight="1" spans="3:246">
      <c r="C3880" s="97"/>
      <c r="D3880" s="98"/>
      <c r="F3880" s="99"/>
      <c r="G3880" s="98"/>
      <c r="IE3880" s="79"/>
      <c r="IF3880" s="79"/>
      <c r="IG3880" s="79"/>
      <c r="IH3880" s="79"/>
      <c r="II3880" s="79"/>
      <c r="IJ3880" s="79"/>
      <c r="IK3880" s="79"/>
      <c r="IL3880" s="79"/>
    </row>
    <row r="3881" s="93" customFormat="1" ht="15.75" customHeight="1" spans="3:246">
      <c r="C3881" s="97"/>
      <c r="D3881" s="98"/>
      <c r="F3881" s="99"/>
      <c r="G3881" s="98"/>
      <c r="IE3881" s="79"/>
      <c r="IF3881" s="79"/>
      <c r="IG3881" s="79"/>
      <c r="IH3881" s="79"/>
      <c r="II3881" s="79"/>
      <c r="IJ3881" s="79"/>
      <c r="IK3881" s="79"/>
      <c r="IL3881" s="79"/>
    </row>
    <row r="3882" s="93" customFormat="1" ht="15.75" customHeight="1" spans="3:246">
      <c r="C3882" s="97"/>
      <c r="D3882" s="98"/>
      <c r="F3882" s="99"/>
      <c r="G3882" s="98"/>
      <c r="IE3882" s="79"/>
      <c r="IF3882" s="79"/>
      <c r="IG3882" s="79"/>
      <c r="IH3882" s="79"/>
      <c r="II3882" s="79"/>
      <c r="IJ3882" s="79"/>
      <c r="IK3882" s="79"/>
      <c r="IL3882" s="79"/>
    </row>
    <row r="3883" s="93" customFormat="1" ht="15.75" customHeight="1" spans="3:246">
      <c r="C3883" s="97"/>
      <c r="D3883" s="98"/>
      <c r="F3883" s="99"/>
      <c r="G3883" s="98"/>
      <c r="IE3883" s="79"/>
      <c r="IF3883" s="79"/>
      <c r="IG3883" s="79"/>
      <c r="IH3883" s="79"/>
      <c r="II3883" s="79"/>
      <c r="IJ3883" s="79"/>
      <c r="IK3883" s="79"/>
      <c r="IL3883" s="79"/>
    </row>
    <row r="3884" s="93" customFormat="1" ht="15.75" customHeight="1" spans="3:246">
      <c r="C3884" s="97"/>
      <c r="D3884" s="98"/>
      <c r="F3884" s="99"/>
      <c r="G3884" s="98"/>
      <c r="IE3884" s="79"/>
      <c r="IF3884" s="79"/>
      <c r="IG3884" s="79"/>
      <c r="IH3884" s="79"/>
      <c r="II3884" s="79"/>
      <c r="IJ3884" s="79"/>
      <c r="IK3884" s="79"/>
      <c r="IL3884" s="79"/>
    </row>
    <row r="3885" s="93" customFormat="1" ht="15.75" customHeight="1" spans="3:246">
      <c r="C3885" s="97"/>
      <c r="D3885" s="98"/>
      <c r="F3885" s="99"/>
      <c r="G3885" s="98"/>
      <c r="IE3885" s="79"/>
      <c r="IF3885" s="79"/>
      <c r="IG3885" s="79"/>
      <c r="IH3885" s="79"/>
      <c r="II3885" s="79"/>
      <c r="IJ3885" s="79"/>
      <c r="IK3885" s="79"/>
      <c r="IL3885" s="79"/>
    </row>
    <row r="3886" s="93" customFormat="1" ht="15.75" customHeight="1" spans="3:246">
      <c r="C3886" s="97"/>
      <c r="D3886" s="98"/>
      <c r="F3886" s="99"/>
      <c r="G3886" s="98"/>
      <c r="IE3886" s="79"/>
      <c r="IF3886" s="79"/>
      <c r="IG3886" s="79"/>
      <c r="IH3886" s="79"/>
      <c r="II3886" s="79"/>
      <c r="IJ3886" s="79"/>
      <c r="IK3886" s="79"/>
      <c r="IL3886" s="79"/>
    </row>
    <row r="3887" s="93" customFormat="1" ht="15.75" customHeight="1" spans="3:246">
      <c r="C3887" s="97"/>
      <c r="D3887" s="98"/>
      <c r="F3887" s="99"/>
      <c r="G3887" s="98"/>
      <c r="IE3887" s="79"/>
      <c r="IF3887" s="79"/>
      <c r="IG3887" s="79"/>
      <c r="IH3887" s="79"/>
      <c r="II3887" s="79"/>
      <c r="IJ3887" s="79"/>
      <c r="IK3887" s="79"/>
      <c r="IL3887" s="79"/>
    </row>
    <row r="3888" s="93" customFormat="1" ht="15.75" customHeight="1" spans="3:246">
      <c r="C3888" s="97"/>
      <c r="D3888" s="98"/>
      <c r="F3888" s="99"/>
      <c r="G3888" s="98"/>
      <c r="IE3888" s="79"/>
      <c r="IF3888" s="79"/>
      <c r="IG3888" s="79"/>
      <c r="IH3888" s="79"/>
      <c r="II3888" s="79"/>
      <c r="IJ3888" s="79"/>
      <c r="IK3888" s="79"/>
      <c r="IL3888" s="79"/>
    </row>
    <row r="3889" s="93" customFormat="1" ht="15.75" customHeight="1" spans="3:246">
      <c r="C3889" s="97"/>
      <c r="D3889" s="98"/>
      <c r="F3889" s="99"/>
      <c r="G3889" s="98"/>
      <c r="IE3889" s="79"/>
      <c r="IF3889" s="79"/>
      <c r="IG3889" s="79"/>
      <c r="IH3889" s="79"/>
      <c r="II3889" s="79"/>
      <c r="IJ3889" s="79"/>
      <c r="IK3889" s="79"/>
      <c r="IL3889" s="79"/>
    </row>
    <row r="3890" s="93" customFormat="1" ht="15.75" customHeight="1" spans="3:246">
      <c r="C3890" s="97"/>
      <c r="D3890" s="98"/>
      <c r="F3890" s="99"/>
      <c r="G3890" s="98"/>
      <c r="IE3890" s="79"/>
      <c r="IF3890" s="79"/>
      <c r="IG3890" s="79"/>
      <c r="IH3890" s="79"/>
      <c r="II3890" s="79"/>
      <c r="IJ3890" s="79"/>
      <c r="IK3890" s="79"/>
      <c r="IL3890" s="79"/>
    </row>
    <row r="3891" s="93" customFormat="1" ht="15.75" customHeight="1" spans="3:246">
      <c r="C3891" s="97"/>
      <c r="D3891" s="98"/>
      <c r="F3891" s="99"/>
      <c r="G3891" s="98"/>
      <c r="IE3891" s="79"/>
      <c r="IF3891" s="79"/>
      <c r="IG3891" s="79"/>
      <c r="IH3891" s="79"/>
      <c r="II3891" s="79"/>
      <c r="IJ3891" s="79"/>
      <c r="IK3891" s="79"/>
      <c r="IL3891" s="79"/>
    </row>
    <row r="3892" s="93" customFormat="1" ht="15.75" customHeight="1" spans="3:246">
      <c r="C3892" s="97"/>
      <c r="D3892" s="98"/>
      <c r="F3892" s="99"/>
      <c r="G3892" s="98"/>
      <c r="IE3892" s="79"/>
      <c r="IF3892" s="79"/>
      <c r="IG3892" s="79"/>
      <c r="IH3892" s="79"/>
      <c r="II3892" s="79"/>
      <c r="IJ3892" s="79"/>
      <c r="IK3892" s="79"/>
      <c r="IL3892" s="79"/>
    </row>
    <row r="3893" s="93" customFormat="1" ht="15.75" customHeight="1" spans="3:246">
      <c r="C3893" s="97"/>
      <c r="D3893" s="98"/>
      <c r="F3893" s="99"/>
      <c r="G3893" s="98"/>
      <c r="IE3893" s="79"/>
      <c r="IF3893" s="79"/>
      <c r="IG3893" s="79"/>
      <c r="IH3893" s="79"/>
      <c r="II3893" s="79"/>
      <c r="IJ3893" s="79"/>
      <c r="IK3893" s="79"/>
      <c r="IL3893" s="79"/>
    </row>
    <row r="3894" s="93" customFormat="1" ht="15.75" customHeight="1" spans="3:246">
      <c r="C3894" s="97"/>
      <c r="D3894" s="98"/>
      <c r="F3894" s="99"/>
      <c r="G3894" s="98"/>
      <c r="IE3894" s="79"/>
      <c r="IF3894" s="79"/>
      <c r="IG3894" s="79"/>
      <c r="IH3894" s="79"/>
      <c r="II3894" s="79"/>
      <c r="IJ3894" s="79"/>
      <c r="IK3894" s="79"/>
      <c r="IL3894" s="79"/>
    </row>
    <row r="3895" s="93" customFormat="1" ht="15.75" customHeight="1" spans="3:246">
      <c r="C3895" s="97"/>
      <c r="D3895" s="98"/>
      <c r="F3895" s="99"/>
      <c r="G3895" s="98"/>
      <c r="IE3895" s="79"/>
      <c r="IF3895" s="79"/>
      <c r="IG3895" s="79"/>
      <c r="IH3895" s="79"/>
      <c r="II3895" s="79"/>
      <c r="IJ3895" s="79"/>
      <c r="IK3895" s="79"/>
      <c r="IL3895" s="79"/>
    </row>
    <row r="3896" s="93" customFormat="1" ht="15.75" customHeight="1" spans="3:246">
      <c r="C3896" s="97"/>
      <c r="D3896" s="98"/>
      <c r="F3896" s="99"/>
      <c r="G3896" s="98"/>
      <c r="IE3896" s="79"/>
      <c r="IF3896" s="79"/>
      <c r="IG3896" s="79"/>
      <c r="IH3896" s="79"/>
      <c r="II3896" s="79"/>
      <c r="IJ3896" s="79"/>
      <c r="IK3896" s="79"/>
      <c r="IL3896" s="79"/>
    </row>
    <row r="3897" s="93" customFormat="1" ht="15.75" customHeight="1" spans="3:246">
      <c r="C3897" s="97"/>
      <c r="D3897" s="98"/>
      <c r="F3897" s="99"/>
      <c r="G3897" s="98"/>
      <c r="IE3897" s="79"/>
      <c r="IF3897" s="79"/>
      <c r="IG3897" s="79"/>
      <c r="IH3897" s="79"/>
      <c r="II3897" s="79"/>
      <c r="IJ3897" s="79"/>
      <c r="IK3897" s="79"/>
      <c r="IL3897" s="79"/>
    </row>
    <row r="3898" s="93" customFormat="1" ht="15.75" customHeight="1" spans="3:246">
      <c r="C3898" s="97"/>
      <c r="D3898" s="98"/>
      <c r="F3898" s="99"/>
      <c r="G3898" s="98"/>
      <c r="IE3898" s="79"/>
      <c r="IF3898" s="79"/>
      <c r="IG3898" s="79"/>
      <c r="IH3898" s="79"/>
      <c r="II3898" s="79"/>
      <c r="IJ3898" s="79"/>
      <c r="IK3898" s="79"/>
      <c r="IL3898" s="79"/>
    </row>
    <row r="3899" s="93" customFormat="1" ht="15.75" customHeight="1" spans="3:246">
      <c r="C3899" s="97"/>
      <c r="D3899" s="98"/>
      <c r="F3899" s="99"/>
      <c r="G3899" s="98"/>
      <c r="IE3899" s="79"/>
      <c r="IF3899" s="79"/>
      <c r="IG3899" s="79"/>
      <c r="IH3899" s="79"/>
      <c r="II3899" s="79"/>
      <c r="IJ3899" s="79"/>
      <c r="IK3899" s="79"/>
      <c r="IL3899" s="79"/>
    </row>
    <row r="3900" s="93" customFormat="1" ht="15.75" customHeight="1" spans="3:246">
      <c r="C3900" s="97"/>
      <c r="D3900" s="98"/>
      <c r="F3900" s="99"/>
      <c r="G3900" s="98"/>
      <c r="IE3900" s="79"/>
      <c r="IF3900" s="79"/>
      <c r="IG3900" s="79"/>
      <c r="IH3900" s="79"/>
      <c r="II3900" s="79"/>
      <c r="IJ3900" s="79"/>
      <c r="IK3900" s="79"/>
      <c r="IL3900" s="79"/>
    </row>
    <row r="3901" s="93" customFormat="1" ht="15.75" customHeight="1" spans="3:246">
      <c r="C3901" s="97"/>
      <c r="D3901" s="98"/>
      <c r="F3901" s="99"/>
      <c r="G3901" s="98"/>
      <c r="IE3901" s="79"/>
      <c r="IF3901" s="79"/>
      <c r="IG3901" s="79"/>
      <c r="IH3901" s="79"/>
      <c r="II3901" s="79"/>
      <c r="IJ3901" s="79"/>
      <c r="IK3901" s="79"/>
      <c r="IL3901" s="79"/>
    </row>
    <row r="3902" s="93" customFormat="1" ht="15.75" customHeight="1" spans="3:246">
      <c r="C3902" s="97"/>
      <c r="D3902" s="98"/>
      <c r="F3902" s="99"/>
      <c r="G3902" s="98"/>
      <c r="IE3902" s="79"/>
      <c r="IF3902" s="79"/>
      <c r="IG3902" s="79"/>
      <c r="IH3902" s="79"/>
      <c r="II3902" s="79"/>
      <c r="IJ3902" s="79"/>
      <c r="IK3902" s="79"/>
      <c r="IL3902" s="79"/>
    </row>
    <row r="3903" s="93" customFormat="1" ht="15.75" customHeight="1" spans="3:246">
      <c r="C3903" s="97"/>
      <c r="D3903" s="98"/>
      <c r="F3903" s="99"/>
      <c r="G3903" s="98"/>
      <c r="IE3903" s="79"/>
      <c r="IF3903" s="79"/>
      <c r="IG3903" s="79"/>
      <c r="IH3903" s="79"/>
      <c r="II3903" s="79"/>
      <c r="IJ3903" s="79"/>
      <c r="IK3903" s="79"/>
      <c r="IL3903" s="79"/>
    </row>
    <row r="3904" s="93" customFormat="1" ht="15.75" customHeight="1" spans="3:246">
      <c r="C3904" s="97"/>
      <c r="D3904" s="98"/>
      <c r="F3904" s="99"/>
      <c r="G3904" s="98"/>
      <c r="IE3904" s="79"/>
      <c r="IF3904" s="79"/>
      <c r="IG3904" s="79"/>
      <c r="IH3904" s="79"/>
      <c r="II3904" s="79"/>
      <c r="IJ3904" s="79"/>
      <c r="IK3904" s="79"/>
      <c r="IL3904" s="79"/>
    </row>
    <row r="3905" s="93" customFormat="1" ht="15.75" customHeight="1" spans="3:246">
      <c r="C3905" s="97"/>
      <c r="D3905" s="98"/>
      <c r="F3905" s="99"/>
      <c r="G3905" s="98"/>
      <c r="IE3905" s="79"/>
      <c r="IF3905" s="79"/>
      <c r="IG3905" s="79"/>
      <c r="IH3905" s="79"/>
      <c r="II3905" s="79"/>
      <c r="IJ3905" s="79"/>
      <c r="IK3905" s="79"/>
      <c r="IL3905" s="79"/>
    </row>
    <row r="3906" s="93" customFormat="1" ht="15.75" customHeight="1" spans="3:246">
      <c r="C3906" s="97"/>
      <c r="D3906" s="98"/>
      <c r="F3906" s="99"/>
      <c r="G3906" s="98"/>
      <c r="IE3906" s="79"/>
      <c r="IF3906" s="79"/>
      <c r="IG3906" s="79"/>
      <c r="IH3906" s="79"/>
      <c r="II3906" s="79"/>
      <c r="IJ3906" s="79"/>
      <c r="IK3906" s="79"/>
      <c r="IL3906" s="79"/>
    </row>
    <row r="3907" s="93" customFormat="1" ht="15.75" customHeight="1" spans="3:246">
      <c r="C3907" s="97"/>
      <c r="D3907" s="98"/>
      <c r="F3907" s="99"/>
      <c r="G3907" s="98"/>
      <c r="IE3907" s="79"/>
      <c r="IF3907" s="79"/>
      <c r="IG3907" s="79"/>
      <c r="IH3907" s="79"/>
      <c r="II3907" s="79"/>
      <c r="IJ3907" s="79"/>
      <c r="IK3907" s="79"/>
      <c r="IL3907" s="79"/>
    </row>
    <row r="3908" s="93" customFormat="1" ht="15.75" customHeight="1" spans="3:246">
      <c r="C3908" s="97"/>
      <c r="D3908" s="98"/>
      <c r="F3908" s="99"/>
      <c r="G3908" s="98"/>
      <c r="IE3908" s="79"/>
      <c r="IF3908" s="79"/>
      <c r="IG3908" s="79"/>
      <c r="IH3908" s="79"/>
      <c r="II3908" s="79"/>
      <c r="IJ3908" s="79"/>
      <c r="IK3908" s="79"/>
      <c r="IL3908" s="79"/>
    </row>
    <row r="3909" s="93" customFormat="1" ht="15.75" customHeight="1" spans="3:246">
      <c r="C3909" s="97"/>
      <c r="D3909" s="98"/>
      <c r="F3909" s="99"/>
      <c r="G3909" s="98"/>
      <c r="IE3909" s="79"/>
      <c r="IF3909" s="79"/>
      <c r="IG3909" s="79"/>
      <c r="IH3909" s="79"/>
      <c r="II3909" s="79"/>
      <c r="IJ3909" s="79"/>
      <c r="IK3909" s="79"/>
      <c r="IL3909" s="79"/>
    </row>
    <row r="3910" s="93" customFormat="1" ht="15.75" customHeight="1" spans="3:246">
      <c r="C3910" s="97"/>
      <c r="D3910" s="98"/>
      <c r="F3910" s="99"/>
      <c r="G3910" s="98"/>
      <c r="IE3910" s="79"/>
      <c r="IF3910" s="79"/>
      <c r="IG3910" s="79"/>
      <c r="IH3910" s="79"/>
      <c r="II3910" s="79"/>
      <c r="IJ3910" s="79"/>
      <c r="IK3910" s="79"/>
      <c r="IL3910" s="79"/>
    </row>
    <row r="3911" s="93" customFormat="1" ht="15.75" customHeight="1" spans="3:246">
      <c r="C3911" s="97"/>
      <c r="D3911" s="98"/>
      <c r="F3911" s="99"/>
      <c r="G3911" s="98"/>
      <c r="IE3911" s="79"/>
      <c r="IF3911" s="79"/>
      <c r="IG3911" s="79"/>
      <c r="IH3911" s="79"/>
      <c r="II3911" s="79"/>
      <c r="IJ3911" s="79"/>
      <c r="IK3911" s="79"/>
      <c r="IL3911" s="79"/>
    </row>
    <row r="3912" s="93" customFormat="1" ht="15.75" customHeight="1" spans="3:246">
      <c r="C3912" s="97"/>
      <c r="D3912" s="98"/>
      <c r="F3912" s="99"/>
      <c r="G3912" s="98"/>
      <c r="IE3912" s="79"/>
      <c r="IF3912" s="79"/>
      <c r="IG3912" s="79"/>
      <c r="IH3912" s="79"/>
      <c r="II3912" s="79"/>
      <c r="IJ3912" s="79"/>
      <c r="IK3912" s="79"/>
      <c r="IL3912" s="79"/>
    </row>
    <row r="3913" s="93" customFormat="1" ht="15.75" customHeight="1" spans="3:246">
      <c r="C3913" s="97"/>
      <c r="D3913" s="98"/>
      <c r="F3913" s="99"/>
      <c r="G3913" s="98"/>
      <c r="IE3913" s="79"/>
      <c r="IF3913" s="79"/>
      <c r="IG3913" s="79"/>
      <c r="IH3913" s="79"/>
      <c r="II3913" s="79"/>
      <c r="IJ3913" s="79"/>
      <c r="IK3913" s="79"/>
      <c r="IL3913" s="79"/>
    </row>
    <row r="3914" s="93" customFormat="1" ht="15.75" customHeight="1" spans="3:246">
      <c r="C3914" s="97"/>
      <c r="D3914" s="98"/>
      <c r="F3914" s="99"/>
      <c r="G3914" s="98"/>
      <c r="IE3914" s="79"/>
      <c r="IF3914" s="79"/>
      <c r="IG3914" s="79"/>
      <c r="IH3914" s="79"/>
      <c r="II3914" s="79"/>
      <c r="IJ3914" s="79"/>
      <c r="IK3914" s="79"/>
      <c r="IL3914" s="79"/>
    </row>
    <row r="3915" s="93" customFormat="1" ht="15.75" customHeight="1" spans="3:246">
      <c r="C3915" s="97"/>
      <c r="D3915" s="98"/>
      <c r="F3915" s="99"/>
      <c r="G3915" s="98"/>
      <c r="IE3915" s="79"/>
      <c r="IF3915" s="79"/>
      <c r="IG3915" s="79"/>
      <c r="IH3915" s="79"/>
      <c r="II3915" s="79"/>
      <c r="IJ3915" s="79"/>
      <c r="IK3915" s="79"/>
      <c r="IL3915" s="79"/>
    </row>
    <row r="3916" s="93" customFormat="1" ht="15.75" customHeight="1" spans="3:246">
      <c r="C3916" s="97"/>
      <c r="D3916" s="98"/>
      <c r="F3916" s="99"/>
      <c r="G3916" s="98"/>
      <c r="IE3916" s="79"/>
      <c r="IF3916" s="79"/>
      <c r="IG3916" s="79"/>
      <c r="IH3916" s="79"/>
      <c r="II3916" s="79"/>
      <c r="IJ3916" s="79"/>
      <c r="IK3916" s="79"/>
      <c r="IL3916" s="79"/>
    </row>
    <row r="3917" s="93" customFormat="1" ht="15.75" customHeight="1" spans="3:246">
      <c r="C3917" s="97"/>
      <c r="D3917" s="98"/>
      <c r="F3917" s="99"/>
      <c r="G3917" s="98"/>
      <c r="IE3917" s="79"/>
      <c r="IF3917" s="79"/>
      <c r="IG3917" s="79"/>
      <c r="IH3917" s="79"/>
      <c r="II3917" s="79"/>
      <c r="IJ3917" s="79"/>
      <c r="IK3917" s="79"/>
      <c r="IL3917" s="79"/>
    </row>
    <row r="3918" s="93" customFormat="1" ht="15.75" customHeight="1" spans="3:246">
      <c r="C3918" s="97"/>
      <c r="D3918" s="98"/>
      <c r="F3918" s="99"/>
      <c r="G3918" s="98"/>
      <c r="IE3918" s="79"/>
      <c r="IF3918" s="79"/>
      <c r="IG3918" s="79"/>
      <c r="IH3918" s="79"/>
      <c r="II3918" s="79"/>
      <c r="IJ3918" s="79"/>
      <c r="IK3918" s="79"/>
      <c r="IL3918" s="79"/>
    </row>
    <row r="3919" s="93" customFormat="1" ht="15.75" customHeight="1" spans="3:246">
      <c r="C3919" s="97"/>
      <c r="D3919" s="98"/>
      <c r="F3919" s="99"/>
      <c r="G3919" s="98"/>
      <c r="IE3919" s="79"/>
      <c r="IF3919" s="79"/>
      <c r="IG3919" s="79"/>
      <c r="IH3919" s="79"/>
      <c r="II3919" s="79"/>
      <c r="IJ3919" s="79"/>
      <c r="IK3919" s="79"/>
      <c r="IL3919" s="79"/>
    </row>
    <row r="3920" s="93" customFormat="1" ht="15.75" customHeight="1" spans="3:246">
      <c r="C3920" s="97"/>
      <c r="D3920" s="98"/>
      <c r="F3920" s="99"/>
      <c r="G3920" s="98"/>
      <c r="IE3920" s="79"/>
      <c r="IF3920" s="79"/>
      <c r="IG3920" s="79"/>
      <c r="IH3920" s="79"/>
      <c r="II3920" s="79"/>
      <c r="IJ3920" s="79"/>
      <c r="IK3920" s="79"/>
      <c r="IL3920" s="79"/>
    </row>
    <row r="3921" s="93" customFormat="1" ht="15.75" customHeight="1" spans="3:246">
      <c r="C3921" s="97"/>
      <c r="D3921" s="98"/>
      <c r="F3921" s="99"/>
      <c r="G3921" s="98"/>
      <c r="IE3921" s="79"/>
      <c r="IF3921" s="79"/>
      <c r="IG3921" s="79"/>
      <c r="IH3921" s="79"/>
      <c r="II3921" s="79"/>
      <c r="IJ3921" s="79"/>
      <c r="IK3921" s="79"/>
      <c r="IL3921" s="79"/>
    </row>
    <row r="3922" s="93" customFormat="1" ht="15.75" customHeight="1" spans="3:246">
      <c r="C3922" s="97"/>
      <c r="D3922" s="98"/>
      <c r="F3922" s="99"/>
      <c r="G3922" s="98"/>
      <c r="IE3922" s="79"/>
      <c r="IF3922" s="79"/>
      <c r="IG3922" s="79"/>
      <c r="IH3922" s="79"/>
      <c r="II3922" s="79"/>
      <c r="IJ3922" s="79"/>
      <c r="IK3922" s="79"/>
      <c r="IL3922" s="79"/>
    </row>
    <row r="3923" s="93" customFormat="1" ht="15.75" customHeight="1" spans="3:246">
      <c r="C3923" s="97"/>
      <c r="D3923" s="98"/>
      <c r="F3923" s="99"/>
      <c r="G3923" s="98"/>
      <c r="IE3923" s="79"/>
      <c r="IF3923" s="79"/>
      <c r="IG3923" s="79"/>
      <c r="IH3923" s="79"/>
      <c r="II3923" s="79"/>
      <c r="IJ3923" s="79"/>
      <c r="IK3923" s="79"/>
      <c r="IL3923" s="79"/>
    </row>
    <row r="3924" s="93" customFormat="1" ht="15.75" customHeight="1" spans="3:246">
      <c r="C3924" s="97"/>
      <c r="D3924" s="98"/>
      <c r="F3924" s="99"/>
      <c r="G3924" s="98"/>
      <c r="IE3924" s="79"/>
      <c r="IF3924" s="79"/>
      <c r="IG3924" s="79"/>
      <c r="IH3924" s="79"/>
      <c r="II3924" s="79"/>
      <c r="IJ3924" s="79"/>
      <c r="IK3924" s="79"/>
      <c r="IL3924" s="79"/>
    </row>
    <row r="3925" s="93" customFormat="1" ht="15.75" customHeight="1" spans="3:246">
      <c r="C3925" s="97"/>
      <c r="D3925" s="98"/>
      <c r="F3925" s="99"/>
      <c r="G3925" s="98"/>
      <c r="IE3925" s="79"/>
      <c r="IF3925" s="79"/>
      <c r="IG3925" s="79"/>
      <c r="IH3925" s="79"/>
      <c r="II3925" s="79"/>
      <c r="IJ3925" s="79"/>
      <c r="IK3925" s="79"/>
      <c r="IL3925" s="79"/>
    </row>
    <row r="3926" s="93" customFormat="1" ht="15.75" customHeight="1" spans="3:246">
      <c r="C3926" s="97"/>
      <c r="D3926" s="98"/>
      <c r="F3926" s="99"/>
      <c r="G3926" s="98"/>
      <c r="IE3926" s="79"/>
      <c r="IF3926" s="79"/>
      <c r="IG3926" s="79"/>
      <c r="IH3926" s="79"/>
      <c r="II3926" s="79"/>
      <c r="IJ3926" s="79"/>
      <c r="IK3926" s="79"/>
      <c r="IL3926" s="79"/>
    </row>
    <row r="3927" s="93" customFormat="1" ht="15.75" customHeight="1" spans="3:246">
      <c r="C3927" s="97"/>
      <c r="D3927" s="98"/>
      <c r="F3927" s="99"/>
      <c r="G3927" s="98"/>
      <c r="IE3927" s="79"/>
      <c r="IF3927" s="79"/>
      <c r="IG3927" s="79"/>
      <c r="IH3927" s="79"/>
      <c r="II3927" s="79"/>
      <c r="IJ3927" s="79"/>
      <c r="IK3927" s="79"/>
      <c r="IL3927" s="79"/>
    </row>
    <row r="3928" s="93" customFormat="1" ht="15.75" customHeight="1" spans="3:246">
      <c r="C3928" s="97"/>
      <c r="D3928" s="98"/>
      <c r="F3928" s="99"/>
      <c r="G3928" s="98"/>
      <c r="IE3928" s="79"/>
      <c r="IF3928" s="79"/>
      <c r="IG3928" s="79"/>
      <c r="IH3928" s="79"/>
      <c r="II3928" s="79"/>
      <c r="IJ3928" s="79"/>
      <c r="IK3928" s="79"/>
      <c r="IL3928" s="79"/>
    </row>
    <row r="3929" s="93" customFormat="1" ht="15.75" customHeight="1" spans="3:246">
      <c r="C3929" s="97"/>
      <c r="D3929" s="98"/>
      <c r="F3929" s="99"/>
      <c r="G3929" s="98"/>
      <c r="IE3929" s="79"/>
      <c r="IF3929" s="79"/>
      <c r="IG3929" s="79"/>
      <c r="IH3929" s="79"/>
      <c r="II3929" s="79"/>
      <c r="IJ3929" s="79"/>
      <c r="IK3929" s="79"/>
      <c r="IL3929" s="79"/>
    </row>
    <row r="3930" s="93" customFormat="1" ht="15.75" customHeight="1" spans="3:246">
      <c r="C3930" s="97"/>
      <c r="D3930" s="98"/>
      <c r="F3930" s="99"/>
      <c r="G3930" s="98"/>
      <c r="IE3930" s="79"/>
      <c r="IF3930" s="79"/>
      <c r="IG3930" s="79"/>
      <c r="IH3930" s="79"/>
      <c r="II3930" s="79"/>
      <c r="IJ3930" s="79"/>
      <c r="IK3930" s="79"/>
      <c r="IL3930" s="79"/>
    </row>
    <row r="3931" s="93" customFormat="1" ht="15.75" customHeight="1" spans="3:246">
      <c r="C3931" s="97"/>
      <c r="D3931" s="98"/>
      <c r="F3931" s="99"/>
      <c r="G3931" s="98"/>
      <c r="IE3931" s="79"/>
      <c r="IF3931" s="79"/>
      <c r="IG3931" s="79"/>
      <c r="IH3931" s="79"/>
      <c r="II3931" s="79"/>
      <c r="IJ3931" s="79"/>
      <c r="IK3931" s="79"/>
      <c r="IL3931" s="79"/>
    </row>
    <row r="3932" s="93" customFormat="1" ht="15.75" customHeight="1" spans="3:246">
      <c r="C3932" s="97"/>
      <c r="D3932" s="98"/>
      <c r="F3932" s="99"/>
      <c r="G3932" s="98"/>
      <c r="IE3932" s="79"/>
      <c r="IF3932" s="79"/>
      <c r="IG3932" s="79"/>
      <c r="IH3932" s="79"/>
      <c r="II3932" s="79"/>
      <c r="IJ3932" s="79"/>
      <c r="IK3932" s="79"/>
      <c r="IL3932" s="79"/>
    </row>
    <row r="3933" s="93" customFormat="1" ht="15.75" customHeight="1" spans="3:246">
      <c r="C3933" s="97"/>
      <c r="D3933" s="98"/>
      <c r="F3933" s="99"/>
      <c r="G3933" s="98"/>
      <c r="IE3933" s="79"/>
      <c r="IF3933" s="79"/>
      <c r="IG3933" s="79"/>
      <c r="IH3933" s="79"/>
      <c r="II3933" s="79"/>
      <c r="IJ3933" s="79"/>
      <c r="IK3933" s="79"/>
      <c r="IL3933" s="79"/>
    </row>
    <row r="3934" s="93" customFormat="1" ht="15.75" customHeight="1" spans="3:246">
      <c r="C3934" s="97"/>
      <c r="D3934" s="98"/>
      <c r="F3934" s="99"/>
      <c r="G3934" s="98"/>
      <c r="IE3934" s="79"/>
      <c r="IF3934" s="79"/>
      <c r="IG3934" s="79"/>
      <c r="IH3934" s="79"/>
      <c r="II3934" s="79"/>
      <c r="IJ3934" s="79"/>
      <c r="IK3934" s="79"/>
      <c r="IL3934" s="79"/>
    </row>
    <row r="3935" s="93" customFormat="1" ht="15.75" customHeight="1" spans="3:246">
      <c r="C3935" s="97"/>
      <c r="D3935" s="98"/>
      <c r="F3935" s="99"/>
      <c r="G3935" s="98"/>
      <c r="IE3935" s="79"/>
      <c r="IF3935" s="79"/>
      <c r="IG3935" s="79"/>
      <c r="IH3935" s="79"/>
      <c r="II3935" s="79"/>
      <c r="IJ3935" s="79"/>
      <c r="IK3935" s="79"/>
      <c r="IL3935" s="79"/>
    </row>
    <row r="3936" s="93" customFormat="1" ht="15.75" customHeight="1" spans="3:246">
      <c r="C3936" s="97"/>
      <c r="D3936" s="98"/>
      <c r="F3936" s="99"/>
      <c r="G3936" s="98"/>
      <c r="IE3936" s="79"/>
      <c r="IF3936" s="79"/>
      <c r="IG3936" s="79"/>
      <c r="IH3936" s="79"/>
      <c r="II3936" s="79"/>
      <c r="IJ3936" s="79"/>
      <c r="IK3936" s="79"/>
      <c r="IL3936" s="79"/>
    </row>
    <row r="3937" s="93" customFormat="1" ht="15.75" customHeight="1" spans="3:246">
      <c r="C3937" s="97"/>
      <c r="D3937" s="98"/>
      <c r="F3937" s="99"/>
      <c r="G3937" s="98"/>
      <c r="IE3937" s="79"/>
      <c r="IF3937" s="79"/>
      <c r="IG3937" s="79"/>
      <c r="IH3937" s="79"/>
      <c r="II3937" s="79"/>
      <c r="IJ3937" s="79"/>
      <c r="IK3937" s="79"/>
      <c r="IL3937" s="79"/>
    </row>
    <row r="3938" s="93" customFormat="1" ht="15.75" customHeight="1" spans="3:246">
      <c r="C3938" s="97"/>
      <c r="D3938" s="98"/>
      <c r="F3938" s="99"/>
      <c r="G3938" s="98"/>
      <c r="IE3938" s="79"/>
      <c r="IF3938" s="79"/>
      <c r="IG3938" s="79"/>
      <c r="IH3938" s="79"/>
      <c r="II3938" s="79"/>
      <c r="IJ3938" s="79"/>
      <c r="IK3938" s="79"/>
      <c r="IL3938" s="79"/>
    </row>
    <row r="3939" s="93" customFormat="1" ht="15.75" customHeight="1" spans="3:246">
      <c r="C3939" s="97"/>
      <c r="D3939" s="98"/>
      <c r="F3939" s="99"/>
      <c r="G3939" s="98"/>
      <c r="IE3939" s="79"/>
      <c r="IF3939" s="79"/>
      <c r="IG3939" s="79"/>
      <c r="IH3939" s="79"/>
      <c r="II3939" s="79"/>
      <c r="IJ3939" s="79"/>
      <c r="IK3939" s="79"/>
      <c r="IL3939" s="79"/>
    </row>
    <row r="3940" s="93" customFormat="1" ht="15.75" customHeight="1" spans="3:246">
      <c r="C3940" s="97"/>
      <c r="D3940" s="98"/>
      <c r="F3940" s="99"/>
      <c r="G3940" s="98"/>
      <c r="IE3940" s="79"/>
      <c r="IF3940" s="79"/>
      <c r="IG3940" s="79"/>
      <c r="IH3940" s="79"/>
      <c r="II3940" s="79"/>
      <c r="IJ3940" s="79"/>
      <c r="IK3940" s="79"/>
      <c r="IL3940" s="79"/>
    </row>
    <row r="3941" s="93" customFormat="1" ht="15.75" customHeight="1" spans="3:246">
      <c r="C3941" s="97"/>
      <c r="D3941" s="98"/>
      <c r="F3941" s="99"/>
      <c r="G3941" s="98"/>
      <c r="IE3941" s="79"/>
      <c r="IF3941" s="79"/>
      <c r="IG3941" s="79"/>
      <c r="IH3941" s="79"/>
      <c r="II3941" s="79"/>
      <c r="IJ3941" s="79"/>
      <c r="IK3941" s="79"/>
      <c r="IL3941" s="79"/>
    </row>
    <row r="3942" s="93" customFormat="1" ht="15.75" customHeight="1" spans="3:246">
      <c r="C3942" s="97"/>
      <c r="D3942" s="98"/>
      <c r="F3942" s="99"/>
      <c r="G3942" s="98"/>
      <c r="IE3942" s="79"/>
      <c r="IF3942" s="79"/>
      <c r="IG3942" s="79"/>
      <c r="IH3942" s="79"/>
      <c r="II3942" s="79"/>
      <c r="IJ3942" s="79"/>
      <c r="IK3942" s="79"/>
      <c r="IL3942" s="79"/>
    </row>
    <row r="3943" s="93" customFormat="1" ht="15.75" customHeight="1" spans="3:246">
      <c r="C3943" s="97"/>
      <c r="D3943" s="98"/>
      <c r="F3943" s="99"/>
      <c r="G3943" s="98"/>
      <c r="IE3943" s="79"/>
      <c r="IF3943" s="79"/>
      <c r="IG3943" s="79"/>
      <c r="IH3943" s="79"/>
      <c r="II3943" s="79"/>
      <c r="IJ3943" s="79"/>
      <c r="IK3943" s="79"/>
      <c r="IL3943" s="79"/>
    </row>
    <row r="3944" s="93" customFormat="1" ht="15.75" customHeight="1" spans="3:246">
      <c r="C3944" s="97"/>
      <c r="D3944" s="98"/>
      <c r="F3944" s="99"/>
      <c r="G3944" s="98"/>
      <c r="IE3944" s="79"/>
      <c r="IF3944" s="79"/>
      <c r="IG3944" s="79"/>
      <c r="IH3944" s="79"/>
      <c r="II3944" s="79"/>
      <c r="IJ3944" s="79"/>
      <c r="IK3944" s="79"/>
      <c r="IL3944" s="79"/>
    </row>
    <row r="3945" s="93" customFormat="1" ht="15.75" customHeight="1" spans="3:246">
      <c r="C3945" s="97"/>
      <c r="D3945" s="98"/>
      <c r="F3945" s="99"/>
      <c r="G3945" s="98"/>
      <c r="IE3945" s="79"/>
      <c r="IF3945" s="79"/>
      <c r="IG3945" s="79"/>
      <c r="IH3945" s="79"/>
      <c r="II3945" s="79"/>
      <c r="IJ3945" s="79"/>
      <c r="IK3945" s="79"/>
      <c r="IL3945" s="79"/>
    </row>
    <row r="3946" s="93" customFormat="1" ht="15.75" customHeight="1" spans="3:246">
      <c r="C3946" s="97"/>
      <c r="D3946" s="98"/>
      <c r="F3946" s="99"/>
      <c r="G3946" s="98"/>
      <c r="IE3946" s="79"/>
      <c r="IF3946" s="79"/>
      <c r="IG3946" s="79"/>
      <c r="IH3946" s="79"/>
      <c r="II3946" s="79"/>
      <c r="IJ3946" s="79"/>
      <c r="IK3946" s="79"/>
      <c r="IL3946" s="79"/>
    </row>
    <row r="3947" s="93" customFormat="1" ht="15.75" customHeight="1" spans="3:246">
      <c r="C3947" s="97"/>
      <c r="D3947" s="98"/>
      <c r="F3947" s="99"/>
      <c r="G3947" s="98"/>
      <c r="IE3947" s="79"/>
      <c r="IF3947" s="79"/>
      <c r="IG3947" s="79"/>
      <c r="IH3947" s="79"/>
      <c r="II3947" s="79"/>
      <c r="IJ3947" s="79"/>
      <c r="IK3947" s="79"/>
      <c r="IL3947" s="79"/>
    </row>
    <row r="3948" s="93" customFormat="1" ht="15.75" customHeight="1" spans="3:246">
      <c r="C3948" s="97"/>
      <c r="D3948" s="98"/>
      <c r="F3948" s="99"/>
      <c r="G3948" s="98"/>
      <c r="IE3948" s="79"/>
      <c r="IF3948" s="79"/>
      <c r="IG3948" s="79"/>
      <c r="IH3948" s="79"/>
      <c r="II3948" s="79"/>
      <c r="IJ3948" s="79"/>
      <c r="IK3948" s="79"/>
      <c r="IL3948" s="79"/>
    </row>
    <row r="3949" s="93" customFormat="1" ht="15.75" customHeight="1" spans="3:246">
      <c r="C3949" s="97"/>
      <c r="D3949" s="98"/>
      <c r="F3949" s="99"/>
      <c r="G3949" s="98"/>
      <c r="IE3949" s="79"/>
      <c r="IF3949" s="79"/>
      <c r="IG3949" s="79"/>
      <c r="IH3949" s="79"/>
      <c r="II3949" s="79"/>
      <c r="IJ3949" s="79"/>
      <c r="IK3949" s="79"/>
      <c r="IL3949" s="79"/>
    </row>
    <row r="3950" s="93" customFormat="1" ht="15.75" customHeight="1" spans="3:246">
      <c r="C3950" s="97"/>
      <c r="D3950" s="98"/>
      <c r="F3950" s="99"/>
      <c r="G3950" s="98"/>
      <c r="IE3950" s="79"/>
      <c r="IF3950" s="79"/>
      <c r="IG3950" s="79"/>
      <c r="IH3950" s="79"/>
      <c r="II3950" s="79"/>
      <c r="IJ3950" s="79"/>
      <c r="IK3950" s="79"/>
      <c r="IL3950" s="79"/>
    </row>
    <row r="3951" s="93" customFormat="1" ht="15.75" customHeight="1" spans="3:246">
      <c r="C3951" s="97"/>
      <c r="D3951" s="98"/>
      <c r="F3951" s="99"/>
      <c r="G3951" s="98"/>
      <c r="IE3951" s="79"/>
      <c r="IF3951" s="79"/>
      <c r="IG3951" s="79"/>
      <c r="IH3951" s="79"/>
      <c r="II3951" s="79"/>
      <c r="IJ3951" s="79"/>
      <c r="IK3951" s="79"/>
      <c r="IL3951" s="79"/>
    </row>
    <row r="3952" s="93" customFormat="1" ht="15.75" customHeight="1" spans="3:246">
      <c r="C3952" s="97"/>
      <c r="D3952" s="98"/>
      <c r="F3952" s="99"/>
      <c r="G3952" s="98"/>
      <c r="IE3952" s="79"/>
      <c r="IF3952" s="79"/>
      <c r="IG3952" s="79"/>
      <c r="IH3952" s="79"/>
      <c r="II3952" s="79"/>
      <c r="IJ3952" s="79"/>
      <c r="IK3952" s="79"/>
      <c r="IL3952" s="79"/>
    </row>
    <row r="3953" s="93" customFormat="1" ht="15.75" customHeight="1" spans="3:246">
      <c r="C3953" s="97"/>
      <c r="D3953" s="98"/>
      <c r="F3953" s="99"/>
      <c r="G3953" s="98"/>
      <c r="IE3953" s="79"/>
      <c r="IF3953" s="79"/>
      <c r="IG3953" s="79"/>
      <c r="IH3953" s="79"/>
      <c r="II3953" s="79"/>
      <c r="IJ3953" s="79"/>
      <c r="IK3953" s="79"/>
      <c r="IL3953" s="79"/>
    </row>
    <row r="3954" s="93" customFormat="1" ht="15.75" customHeight="1" spans="3:246">
      <c r="C3954" s="97"/>
      <c r="D3954" s="98"/>
      <c r="F3954" s="99"/>
      <c r="G3954" s="98"/>
      <c r="IE3954" s="79"/>
      <c r="IF3954" s="79"/>
      <c r="IG3954" s="79"/>
      <c r="IH3954" s="79"/>
      <c r="II3954" s="79"/>
      <c r="IJ3954" s="79"/>
      <c r="IK3954" s="79"/>
      <c r="IL3954" s="79"/>
    </row>
    <row r="3955" s="93" customFormat="1" ht="15.75" customHeight="1" spans="3:246">
      <c r="C3955" s="97"/>
      <c r="D3955" s="98"/>
      <c r="F3955" s="99"/>
      <c r="G3955" s="98"/>
      <c r="IE3955" s="79"/>
      <c r="IF3955" s="79"/>
      <c r="IG3955" s="79"/>
      <c r="IH3955" s="79"/>
      <c r="II3955" s="79"/>
      <c r="IJ3955" s="79"/>
      <c r="IK3955" s="79"/>
      <c r="IL3955" s="79"/>
    </row>
    <row r="3956" s="93" customFormat="1" ht="15.75" customHeight="1" spans="3:246">
      <c r="C3956" s="97"/>
      <c r="D3956" s="98"/>
      <c r="F3956" s="99"/>
      <c r="G3956" s="98"/>
      <c r="IE3956" s="79"/>
      <c r="IF3956" s="79"/>
      <c r="IG3956" s="79"/>
      <c r="IH3956" s="79"/>
      <c r="II3956" s="79"/>
      <c r="IJ3956" s="79"/>
      <c r="IK3956" s="79"/>
      <c r="IL3956" s="79"/>
    </row>
    <row r="3957" s="93" customFormat="1" ht="15.75" customHeight="1" spans="3:246">
      <c r="C3957" s="97"/>
      <c r="D3957" s="98"/>
      <c r="F3957" s="99"/>
      <c r="G3957" s="98"/>
      <c r="IE3957" s="79"/>
      <c r="IF3957" s="79"/>
      <c r="IG3957" s="79"/>
      <c r="IH3957" s="79"/>
      <c r="II3957" s="79"/>
      <c r="IJ3957" s="79"/>
      <c r="IK3957" s="79"/>
      <c r="IL3957" s="79"/>
    </row>
    <row r="3958" s="93" customFormat="1" ht="15.75" customHeight="1" spans="3:246">
      <c r="C3958" s="97"/>
      <c r="D3958" s="98"/>
      <c r="F3958" s="99"/>
      <c r="G3958" s="98"/>
      <c r="IE3958" s="79"/>
      <c r="IF3958" s="79"/>
      <c r="IG3958" s="79"/>
      <c r="IH3958" s="79"/>
      <c r="II3958" s="79"/>
      <c r="IJ3958" s="79"/>
      <c r="IK3958" s="79"/>
      <c r="IL3958" s="79"/>
    </row>
    <row r="3959" s="93" customFormat="1" ht="15.75" customHeight="1" spans="3:246">
      <c r="C3959" s="97"/>
      <c r="D3959" s="98"/>
      <c r="F3959" s="99"/>
      <c r="G3959" s="98"/>
      <c r="IE3959" s="79"/>
      <c r="IF3959" s="79"/>
      <c r="IG3959" s="79"/>
      <c r="IH3959" s="79"/>
      <c r="II3959" s="79"/>
      <c r="IJ3959" s="79"/>
      <c r="IK3959" s="79"/>
      <c r="IL3959" s="79"/>
    </row>
    <row r="3960" s="93" customFormat="1" ht="15.75" customHeight="1" spans="3:246">
      <c r="C3960" s="97"/>
      <c r="D3960" s="98"/>
      <c r="F3960" s="99"/>
      <c r="G3960" s="98"/>
      <c r="IE3960" s="79"/>
      <c r="IF3960" s="79"/>
      <c r="IG3960" s="79"/>
      <c r="IH3960" s="79"/>
      <c r="II3960" s="79"/>
      <c r="IJ3960" s="79"/>
      <c r="IK3960" s="79"/>
      <c r="IL3960" s="79"/>
    </row>
    <row r="3961" s="93" customFormat="1" ht="15.75" customHeight="1" spans="3:246">
      <c r="C3961" s="97"/>
      <c r="D3961" s="98"/>
      <c r="F3961" s="99"/>
      <c r="G3961" s="98"/>
      <c r="IE3961" s="79"/>
      <c r="IF3961" s="79"/>
      <c r="IG3961" s="79"/>
      <c r="IH3961" s="79"/>
      <c r="II3961" s="79"/>
      <c r="IJ3961" s="79"/>
      <c r="IK3961" s="79"/>
      <c r="IL3961" s="79"/>
    </row>
    <row r="3962" s="93" customFormat="1" ht="15.75" customHeight="1" spans="3:246">
      <c r="C3962" s="97"/>
      <c r="D3962" s="98"/>
      <c r="F3962" s="99"/>
      <c r="G3962" s="98"/>
      <c r="IE3962" s="79"/>
      <c r="IF3962" s="79"/>
      <c r="IG3962" s="79"/>
      <c r="IH3962" s="79"/>
      <c r="II3962" s="79"/>
      <c r="IJ3962" s="79"/>
      <c r="IK3962" s="79"/>
      <c r="IL3962" s="79"/>
    </row>
    <row r="3963" s="93" customFormat="1" ht="15.75" customHeight="1" spans="3:246">
      <c r="C3963" s="97"/>
      <c r="D3963" s="98"/>
      <c r="F3963" s="99"/>
      <c r="G3963" s="98"/>
      <c r="IE3963" s="79"/>
      <c r="IF3963" s="79"/>
      <c r="IG3963" s="79"/>
      <c r="IH3963" s="79"/>
      <c r="II3963" s="79"/>
      <c r="IJ3963" s="79"/>
      <c r="IK3963" s="79"/>
      <c r="IL3963" s="79"/>
    </row>
    <row r="3964" s="93" customFormat="1" ht="15.75" customHeight="1" spans="3:246">
      <c r="C3964" s="97"/>
      <c r="D3964" s="98"/>
      <c r="F3964" s="99"/>
      <c r="G3964" s="98"/>
      <c r="IE3964" s="79"/>
      <c r="IF3964" s="79"/>
      <c r="IG3964" s="79"/>
      <c r="IH3964" s="79"/>
      <c r="II3964" s="79"/>
      <c r="IJ3964" s="79"/>
      <c r="IK3964" s="79"/>
      <c r="IL3964" s="79"/>
    </row>
    <row r="3965" s="93" customFormat="1" ht="15.75" customHeight="1" spans="3:246">
      <c r="C3965" s="97"/>
      <c r="D3965" s="98"/>
      <c r="F3965" s="99"/>
      <c r="G3965" s="98"/>
      <c r="IE3965" s="79"/>
      <c r="IF3965" s="79"/>
      <c r="IG3965" s="79"/>
      <c r="IH3965" s="79"/>
      <c r="II3965" s="79"/>
      <c r="IJ3965" s="79"/>
      <c r="IK3965" s="79"/>
      <c r="IL3965" s="79"/>
    </row>
    <row r="3966" s="93" customFormat="1" ht="15.75" customHeight="1" spans="3:246">
      <c r="C3966" s="97"/>
      <c r="D3966" s="98"/>
      <c r="F3966" s="99"/>
      <c r="G3966" s="98"/>
      <c r="IE3966" s="79"/>
      <c r="IF3966" s="79"/>
      <c r="IG3966" s="79"/>
      <c r="IH3966" s="79"/>
      <c r="II3966" s="79"/>
      <c r="IJ3966" s="79"/>
      <c r="IK3966" s="79"/>
      <c r="IL3966" s="79"/>
    </row>
    <row r="3967" s="93" customFormat="1" ht="15.75" customHeight="1" spans="3:246">
      <c r="C3967" s="97"/>
      <c r="D3967" s="98"/>
      <c r="F3967" s="99"/>
      <c r="G3967" s="98"/>
      <c r="IE3967" s="79"/>
      <c r="IF3967" s="79"/>
      <c r="IG3967" s="79"/>
      <c r="IH3967" s="79"/>
      <c r="II3967" s="79"/>
      <c r="IJ3967" s="79"/>
      <c r="IK3967" s="79"/>
      <c r="IL3967" s="79"/>
    </row>
    <row r="3968" s="93" customFormat="1" ht="15.75" customHeight="1" spans="3:246">
      <c r="C3968" s="97"/>
      <c r="D3968" s="98"/>
      <c r="F3968" s="99"/>
      <c r="G3968" s="98"/>
      <c r="IE3968" s="79"/>
      <c r="IF3968" s="79"/>
      <c r="IG3968" s="79"/>
      <c r="IH3968" s="79"/>
      <c r="II3968" s="79"/>
      <c r="IJ3968" s="79"/>
      <c r="IK3968" s="79"/>
      <c r="IL3968" s="79"/>
    </row>
    <row r="3969" s="93" customFormat="1" ht="15.75" customHeight="1" spans="3:246">
      <c r="C3969" s="97"/>
      <c r="D3969" s="98"/>
      <c r="F3969" s="99"/>
      <c r="G3969" s="98"/>
      <c r="IE3969" s="79"/>
      <c r="IF3969" s="79"/>
      <c r="IG3969" s="79"/>
      <c r="IH3969" s="79"/>
      <c r="II3969" s="79"/>
      <c r="IJ3969" s="79"/>
      <c r="IK3969" s="79"/>
      <c r="IL3969" s="79"/>
    </row>
    <row r="3970" s="93" customFormat="1" ht="15.75" customHeight="1" spans="3:246">
      <c r="C3970" s="97"/>
      <c r="D3970" s="98"/>
      <c r="F3970" s="99"/>
      <c r="G3970" s="98"/>
      <c r="IE3970" s="79"/>
      <c r="IF3970" s="79"/>
      <c r="IG3970" s="79"/>
      <c r="IH3970" s="79"/>
      <c r="II3970" s="79"/>
      <c r="IJ3970" s="79"/>
      <c r="IK3970" s="79"/>
      <c r="IL3970" s="79"/>
    </row>
    <row r="3971" s="93" customFormat="1" ht="15.75" customHeight="1" spans="3:246">
      <c r="C3971" s="97"/>
      <c r="D3971" s="98"/>
      <c r="F3971" s="99"/>
      <c r="G3971" s="98"/>
      <c r="IE3971" s="79"/>
      <c r="IF3971" s="79"/>
      <c r="IG3971" s="79"/>
      <c r="IH3971" s="79"/>
      <c r="II3971" s="79"/>
      <c r="IJ3971" s="79"/>
      <c r="IK3971" s="79"/>
      <c r="IL3971" s="79"/>
    </row>
    <row r="3972" s="93" customFormat="1" ht="15.75" customHeight="1" spans="3:246">
      <c r="C3972" s="97"/>
      <c r="D3972" s="98"/>
      <c r="F3972" s="99"/>
      <c r="G3972" s="98"/>
      <c r="IE3972" s="79"/>
      <c r="IF3972" s="79"/>
      <c r="IG3972" s="79"/>
      <c r="IH3972" s="79"/>
      <c r="II3972" s="79"/>
      <c r="IJ3972" s="79"/>
      <c r="IK3972" s="79"/>
      <c r="IL3972" s="79"/>
    </row>
    <row r="3973" s="93" customFormat="1" ht="15.75" customHeight="1" spans="3:246">
      <c r="C3973" s="97"/>
      <c r="D3973" s="98"/>
      <c r="F3973" s="99"/>
      <c r="G3973" s="98"/>
      <c r="IE3973" s="79"/>
      <c r="IF3973" s="79"/>
      <c r="IG3973" s="79"/>
      <c r="IH3973" s="79"/>
      <c r="II3973" s="79"/>
      <c r="IJ3973" s="79"/>
      <c r="IK3973" s="79"/>
      <c r="IL3973" s="79"/>
    </row>
    <row r="3974" s="93" customFormat="1" ht="15.75" customHeight="1" spans="3:246">
      <c r="C3974" s="97"/>
      <c r="D3974" s="98"/>
      <c r="F3974" s="99"/>
      <c r="G3974" s="98"/>
      <c r="IE3974" s="79"/>
      <c r="IF3974" s="79"/>
      <c r="IG3974" s="79"/>
      <c r="IH3974" s="79"/>
      <c r="II3974" s="79"/>
      <c r="IJ3974" s="79"/>
      <c r="IK3974" s="79"/>
      <c r="IL3974" s="79"/>
    </row>
    <row r="3975" s="93" customFormat="1" ht="15.75" customHeight="1" spans="3:246">
      <c r="C3975" s="97"/>
      <c r="D3975" s="98"/>
      <c r="F3975" s="99"/>
      <c r="G3975" s="98"/>
      <c r="IE3975" s="79"/>
      <c r="IF3975" s="79"/>
      <c r="IG3975" s="79"/>
      <c r="IH3975" s="79"/>
      <c r="II3975" s="79"/>
      <c r="IJ3975" s="79"/>
      <c r="IK3975" s="79"/>
      <c r="IL3975" s="79"/>
    </row>
    <row r="3976" s="93" customFormat="1" ht="15.75" customHeight="1" spans="3:246">
      <c r="C3976" s="97"/>
      <c r="D3976" s="98"/>
      <c r="F3976" s="99"/>
      <c r="G3976" s="98"/>
      <c r="IE3976" s="79"/>
      <c r="IF3976" s="79"/>
      <c r="IG3976" s="79"/>
      <c r="IH3976" s="79"/>
      <c r="II3976" s="79"/>
      <c r="IJ3976" s="79"/>
      <c r="IK3976" s="79"/>
      <c r="IL3976" s="79"/>
    </row>
    <row r="3977" s="93" customFormat="1" ht="15.75" customHeight="1" spans="3:246">
      <c r="C3977" s="97"/>
      <c r="D3977" s="98"/>
      <c r="F3977" s="99"/>
      <c r="G3977" s="98"/>
      <c r="IE3977" s="79"/>
      <c r="IF3977" s="79"/>
      <c r="IG3977" s="79"/>
      <c r="IH3977" s="79"/>
      <c r="II3977" s="79"/>
      <c r="IJ3977" s="79"/>
      <c r="IK3977" s="79"/>
      <c r="IL3977" s="79"/>
    </row>
    <row r="3978" s="93" customFormat="1" ht="15.75" customHeight="1" spans="3:246">
      <c r="C3978" s="97"/>
      <c r="D3978" s="98"/>
      <c r="F3978" s="99"/>
      <c r="G3978" s="98"/>
      <c r="IE3978" s="79"/>
      <c r="IF3978" s="79"/>
      <c r="IG3978" s="79"/>
      <c r="IH3978" s="79"/>
      <c r="II3978" s="79"/>
      <c r="IJ3978" s="79"/>
      <c r="IK3978" s="79"/>
      <c r="IL3978" s="79"/>
    </row>
    <row r="3979" s="93" customFormat="1" ht="15.75" customHeight="1" spans="3:246">
      <c r="C3979" s="97"/>
      <c r="D3979" s="98"/>
      <c r="F3979" s="99"/>
      <c r="G3979" s="98"/>
      <c r="IE3979" s="79"/>
      <c r="IF3979" s="79"/>
      <c r="IG3979" s="79"/>
      <c r="IH3979" s="79"/>
      <c r="II3979" s="79"/>
      <c r="IJ3979" s="79"/>
      <c r="IK3979" s="79"/>
      <c r="IL3979" s="79"/>
    </row>
    <row r="3980" s="93" customFormat="1" ht="15.75" customHeight="1" spans="3:246">
      <c r="C3980" s="97"/>
      <c r="D3980" s="98"/>
      <c r="F3980" s="99"/>
      <c r="G3980" s="98"/>
      <c r="IE3980" s="79"/>
      <c r="IF3980" s="79"/>
      <c r="IG3980" s="79"/>
      <c r="IH3980" s="79"/>
      <c r="II3980" s="79"/>
      <c r="IJ3980" s="79"/>
      <c r="IK3980" s="79"/>
      <c r="IL3980" s="79"/>
    </row>
    <row r="3981" s="93" customFormat="1" ht="15.75" customHeight="1" spans="3:246">
      <c r="C3981" s="97"/>
      <c r="D3981" s="98"/>
      <c r="F3981" s="99"/>
      <c r="G3981" s="98"/>
      <c r="IE3981" s="79"/>
      <c r="IF3981" s="79"/>
      <c r="IG3981" s="79"/>
      <c r="IH3981" s="79"/>
      <c r="II3981" s="79"/>
      <c r="IJ3981" s="79"/>
      <c r="IK3981" s="79"/>
      <c r="IL3981" s="79"/>
    </row>
    <row r="3982" s="93" customFormat="1" ht="15.75" customHeight="1" spans="3:246">
      <c r="C3982" s="97"/>
      <c r="D3982" s="98"/>
      <c r="F3982" s="99"/>
      <c r="G3982" s="98"/>
      <c r="IE3982" s="79"/>
      <c r="IF3982" s="79"/>
      <c r="IG3982" s="79"/>
      <c r="IH3982" s="79"/>
      <c r="II3982" s="79"/>
      <c r="IJ3982" s="79"/>
      <c r="IK3982" s="79"/>
      <c r="IL3982" s="79"/>
    </row>
    <row r="3983" s="93" customFormat="1" ht="15.75" customHeight="1" spans="3:246">
      <c r="C3983" s="97"/>
      <c r="D3983" s="98"/>
      <c r="F3983" s="99"/>
      <c r="G3983" s="98"/>
      <c r="IE3983" s="79"/>
      <c r="IF3983" s="79"/>
      <c r="IG3983" s="79"/>
      <c r="IH3983" s="79"/>
      <c r="II3983" s="79"/>
      <c r="IJ3983" s="79"/>
      <c r="IK3983" s="79"/>
      <c r="IL3983" s="79"/>
    </row>
    <row r="3984" s="93" customFormat="1" ht="15.75" customHeight="1" spans="3:246">
      <c r="C3984" s="97"/>
      <c r="D3984" s="98"/>
      <c r="F3984" s="99"/>
      <c r="G3984" s="98"/>
      <c r="IE3984" s="79"/>
      <c r="IF3984" s="79"/>
      <c r="IG3984" s="79"/>
      <c r="IH3984" s="79"/>
      <c r="II3984" s="79"/>
      <c r="IJ3984" s="79"/>
      <c r="IK3984" s="79"/>
      <c r="IL3984" s="79"/>
    </row>
    <row r="3985" s="93" customFormat="1" ht="15.75" customHeight="1" spans="3:246">
      <c r="C3985" s="97"/>
      <c r="D3985" s="98"/>
      <c r="F3985" s="99"/>
      <c r="G3985" s="98"/>
      <c r="IE3985" s="79"/>
      <c r="IF3985" s="79"/>
      <c r="IG3985" s="79"/>
      <c r="IH3985" s="79"/>
      <c r="II3985" s="79"/>
      <c r="IJ3985" s="79"/>
      <c r="IK3985" s="79"/>
      <c r="IL3985" s="79"/>
    </row>
    <row r="3986" s="93" customFormat="1" ht="15.75" customHeight="1" spans="3:246">
      <c r="C3986" s="97"/>
      <c r="D3986" s="98"/>
      <c r="F3986" s="99"/>
      <c r="G3986" s="98"/>
      <c r="IE3986" s="79"/>
      <c r="IF3986" s="79"/>
      <c r="IG3986" s="79"/>
      <c r="IH3986" s="79"/>
      <c r="II3986" s="79"/>
      <c r="IJ3986" s="79"/>
      <c r="IK3986" s="79"/>
      <c r="IL3986" s="79"/>
    </row>
    <row r="3987" s="93" customFormat="1" ht="15.75" customHeight="1" spans="3:246">
      <c r="C3987" s="97"/>
      <c r="D3987" s="98"/>
      <c r="F3987" s="99"/>
      <c r="G3987" s="98"/>
      <c r="IE3987" s="79"/>
      <c r="IF3987" s="79"/>
      <c r="IG3987" s="79"/>
      <c r="IH3987" s="79"/>
      <c r="II3987" s="79"/>
      <c r="IJ3987" s="79"/>
      <c r="IK3987" s="79"/>
      <c r="IL3987" s="79"/>
    </row>
    <row r="3988" s="93" customFormat="1" ht="15.75" customHeight="1" spans="3:246">
      <c r="C3988" s="97"/>
      <c r="D3988" s="98"/>
      <c r="F3988" s="99"/>
      <c r="G3988" s="98"/>
      <c r="IE3988" s="79"/>
      <c r="IF3988" s="79"/>
      <c r="IG3988" s="79"/>
      <c r="IH3988" s="79"/>
      <c r="II3988" s="79"/>
      <c r="IJ3988" s="79"/>
      <c r="IK3988" s="79"/>
      <c r="IL3988" s="79"/>
    </row>
    <row r="3989" s="93" customFormat="1" ht="15.75" customHeight="1" spans="3:246">
      <c r="C3989" s="97"/>
      <c r="D3989" s="98"/>
      <c r="F3989" s="99"/>
      <c r="G3989" s="98"/>
      <c r="IE3989" s="79"/>
      <c r="IF3989" s="79"/>
      <c r="IG3989" s="79"/>
      <c r="IH3989" s="79"/>
      <c r="II3989" s="79"/>
      <c r="IJ3989" s="79"/>
      <c r="IK3989" s="79"/>
      <c r="IL3989" s="79"/>
    </row>
    <row r="3990" s="93" customFormat="1" ht="15.75" customHeight="1" spans="3:246">
      <c r="C3990" s="97"/>
      <c r="D3990" s="98"/>
      <c r="F3990" s="99"/>
      <c r="G3990" s="98"/>
      <c r="IE3990" s="79"/>
      <c r="IF3990" s="79"/>
      <c r="IG3990" s="79"/>
      <c r="IH3990" s="79"/>
      <c r="II3990" s="79"/>
      <c r="IJ3990" s="79"/>
      <c r="IK3990" s="79"/>
      <c r="IL3990" s="79"/>
    </row>
    <row r="3991" s="93" customFormat="1" ht="15.75" customHeight="1" spans="3:246">
      <c r="C3991" s="97"/>
      <c r="D3991" s="98"/>
      <c r="F3991" s="99"/>
      <c r="G3991" s="98"/>
      <c r="IE3991" s="79"/>
      <c r="IF3991" s="79"/>
      <c r="IG3991" s="79"/>
      <c r="IH3991" s="79"/>
      <c r="II3991" s="79"/>
      <c r="IJ3991" s="79"/>
      <c r="IK3991" s="79"/>
      <c r="IL3991" s="79"/>
    </row>
    <row r="3992" s="93" customFormat="1" ht="15.75" customHeight="1" spans="3:246">
      <c r="C3992" s="97"/>
      <c r="D3992" s="98"/>
      <c r="F3992" s="99"/>
      <c r="G3992" s="98"/>
      <c r="IE3992" s="79"/>
      <c r="IF3992" s="79"/>
      <c r="IG3992" s="79"/>
      <c r="IH3992" s="79"/>
      <c r="II3992" s="79"/>
      <c r="IJ3992" s="79"/>
      <c r="IK3992" s="79"/>
      <c r="IL3992" s="79"/>
    </row>
    <row r="3993" s="93" customFormat="1" ht="15.75" customHeight="1" spans="3:246">
      <c r="C3993" s="97"/>
      <c r="D3993" s="98"/>
      <c r="F3993" s="99"/>
      <c r="G3993" s="98"/>
      <c r="IE3993" s="79"/>
      <c r="IF3993" s="79"/>
      <c r="IG3993" s="79"/>
      <c r="IH3993" s="79"/>
      <c r="II3993" s="79"/>
      <c r="IJ3993" s="79"/>
      <c r="IK3993" s="79"/>
      <c r="IL3993" s="79"/>
    </row>
    <row r="3994" s="93" customFormat="1" ht="15.75" customHeight="1" spans="3:246">
      <c r="C3994" s="97"/>
      <c r="D3994" s="98"/>
      <c r="F3994" s="99"/>
      <c r="G3994" s="98"/>
      <c r="IE3994" s="79"/>
      <c r="IF3994" s="79"/>
      <c r="IG3994" s="79"/>
      <c r="IH3994" s="79"/>
      <c r="II3994" s="79"/>
      <c r="IJ3994" s="79"/>
      <c r="IK3994" s="79"/>
      <c r="IL3994" s="79"/>
    </row>
    <row r="3995" s="93" customFormat="1" ht="15.75" customHeight="1" spans="3:246">
      <c r="C3995" s="97"/>
      <c r="D3995" s="98"/>
      <c r="F3995" s="99"/>
      <c r="G3995" s="98"/>
      <c r="IE3995" s="79"/>
      <c r="IF3995" s="79"/>
      <c r="IG3995" s="79"/>
      <c r="IH3995" s="79"/>
      <c r="II3995" s="79"/>
      <c r="IJ3995" s="79"/>
      <c r="IK3995" s="79"/>
      <c r="IL3995" s="79"/>
    </row>
    <row r="3996" s="93" customFormat="1" ht="15.75" customHeight="1" spans="3:246">
      <c r="C3996" s="97"/>
      <c r="D3996" s="98"/>
      <c r="F3996" s="99"/>
      <c r="G3996" s="98"/>
      <c r="IE3996" s="79"/>
      <c r="IF3996" s="79"/>
      <c r="IG3996" s="79"/>
      <c r="IH3996" s="79"/>
      <c r="II3996" s="79"/>
      <c r="IJ3996" s="79"/>
      <c r="IK3996" s="79"/>
      <c r="IL3996" s="79"/>
    </row>
    <row r="3997" s="93" customFormat="1" ht="15.75" customHeight="1" spans="3:246">
      <c r="C3997" s="97"/>
      <c r="D3997" s="98"/>
      <c r="F3997" s="99"/>
      <c r="G3997" s="98"/>
      <c r="IE3997" s="79"/>
      <c r="IF3997" s="79"/>
      <c r="IG3997" s="79"/>
      <c r="IH3997" s="79"/>
      <c r="II3997" s="79"/>
      <c r="IJ3997" s="79"/>
      <c r="IK3997" s="79"/>
      <c r="IL3997" s="79"/>
    </row>
    <row r="3998" s="93" customFormat="1" ht="15.75" customHeight="1" spans="3:246">
      <c r="C3998" s="97"/>
      <c r="D3998" s="98"/>
      <c r="F3998" s="99"/>
      <c r="G3998" s="98"/>
      <c r="IE3998" s="79"/>
      <c r="IF3998" s="79"/>
      <c r="IG3998" s="79"/>
      <c r="IH3998" s="79"/>
      <c r="II3998" s="79"/>
      <c r="IJ3998" s="79"/>
      <c r="IK3998" s="79"/>
      <c r="IL3998" s="79"/>
    </row>
    <row r="3999" s="93" customFormat="1" ht="15.75" customHeight="1" spans="3:246">
      <c r="C3999" s="97"/>
      <c r="D3999" s="98"/>
      <c r="F3999" s="99"/>
      <c r="G3999" s="98"/>
      <c r="IE3999" s="79"/>
      <c r="IF3999" s="79"/>
      <c r="IG3999" s="79"/>
      <c r="IH3999" s="79"/>
      <c r="II3999" s="79"/>
      <c r="IJ3999" s="79"/>
      <c r="IK3999" s="79"/>
      <c r="IL3999" s="79"/>
    </row>
    <row r="4000" s="93" customFormat="1" ht="15.75" customHeight="1" spans="3:246">
      <c r="C4000" s="97"/>
      <c r="D4000" s="98"/>
      <c r="F4000" s="99"/>
      <c r="G4000" s="98"/>
      <c r="IE4000" s="79"/>
      <c r="IF4000" s="79"/>
      <c r="IG4000" s="79"/>
      <c r="IH4000" s="79"/>
      <c r="II4000" s="79"/>
      <c r="IJ4000" s="79"/>
      <c r="IK4000" s="79"/>
      <c r="IL4000" s="79"/>
    </row>
    <row r="4001" s="93" customFormat="1" ht="15.75" customHeight="1" spans="3:246">
      <c r="C4001" s="97"/>
      <c r="D4001" s="98"/>
      <c r="F4001" s="99"/>
      <c r="G4001" s="98"/>
      <c r="IE4001" s="79"/>
      <c r="IF4001" s="79"/>
      <c r="IG4001" s="79"/>
      <c r="IH4001" s="79"/>
      <c r="II4001" s="79"/>
      <c r="IJ4001" s="79"/>
      <c r="IK4001" s="79"/>
      <c r="IL4001" s="79"/>
    </row>
    <row r="4002" s="93" customFormat="1" ht="15.75" customHeight="1" spans="3:246">
      <c r="C4002" s="97"/>
      <c r="D4002" s="98"/>
      <c r="F4002" s="99"/>
      <c r="G4002" s="98"/>
      <c r="IE4002" s="79"/>
      <c r="IF4002" s="79"/>
      <c r="IG4002" s="79"/>
      <c r="IH4002" s="79"/>
      <c r="II4002" s="79"/>
      <c r="IJ4002" s="79"/>
      <c r="IK4002" s="79"/>
      <c r="IL4002" s="79"/>
    </row>
    <row r="4003" s="93" customFormat="1" ht="15.75" customHeight="1" spans="3:246">
      <c r="C4003" s="97"/>
      <c r="D4003" s="98"/>
      <c r="F4003" s="99"/>
      <c r="G4003" s="98"/>
      <c r="IE4003" s="79"/>
      <c r="IF4003" s="79"/>
      <c r="IG4003" s="79"/>
      <c r="IH4003" s="79"/>
      <c r="II4003" s="79"/>
      <c r="IJ4003" s="79"/>
      <c r="IK4003" s="79"/>
      <c r="IL4003" s="79"/>
    </row>
    <row r="4004" s="93" customFormat="1" ht="15.75" customHeight="1" spans="3:246">
      <c r="C4004" s="97"/>
      <c r="D4004" s="98"/>
      <c r="F4004" s="99"/>
      <c r="G4004" s="98"/>
      <c r="IE4004" s="79"/>
      <c r="IF4004" s="79"/>
      <c r="IG4004" s="79"/>
      <c r="IH4004" s="79"/>
      <c r="II4004" s="79"/>
      <c r="IJ4004" s="79"/>
      <c r="IK4004" s="79"/>
      <c r="IL4004" s="79"/>
    </row>
    <row r="4005" s="93" customFormat="1" ht="15.75" customHeight="1" spans="3:246">
      <c r="C4005" s="97"/>
      <c r="D4005" s="98"/>
      <c r="F4005" s="99"/>
      <c r="G4005" s="98"/>
      <c r="IE4005" s="79"/>
      <c r="IF4005" s="79"/>
      <c r="IG4005" s="79"/>
      <c r="IH4005" s="79"/>
      <c r="II4005" s="79"/>
      <c r="IJ4005" s="79"/>
      <c r="IK4005" s="79"/>
      <c r="IL4005" s="79"/>
    </row>
    <row r="4006" s="93" customFormat="1" ht="15.75" customHeight="1" spans="3:246">
      <c r="C4006" s="97"/>
      <c r="D4006" s="98"/>
      <c r="F4006" s="99"/>
      <c r="G4006" s="98"/>
      <c r="IE4006" s="79"/>
      <c r="IF4006" s="79"/>
      <c r="IG4006" s="79"/>
      <c r="IH4006" s="79"/>
      <c r="II4006" s="79"/>
      <c r="IJ4006" s="79"/>
      <c r="IK4006" s="79"/>
      <c r="IL4006" s="79"/>
    </row>
    <row r="4007" s="93" customFormat="1" ht="15.75" customHeight="1" spans="3:246">
      <c r="C4007" s="97"/>
      <c r="D4007" s="98"/>
      <c r="F4007" s="99"/>
      <c r="G4007" s="98"/>
      <c r="IE4007" s="79"/>
      <c r="IF4007" s="79"/>
      <c r="IG4007" s="79"/>
      <c r="IH4007" s="79"/>
      <c r="II4007" s="79"/>
      <c r="IJ4007" s="79"/>
      <c r="IK4007" s="79"/>
      <c r="IL4007" s="79"/>
    </row>
    <row r="4008" s="93" customFormat="1" ht="15.75" customHeight="1" spans="3:246">
      <c r="C4008" s="97"/>
      <c r="D4008" s="98"/>
      <c r="F4008" s="99"/>
      <c r="G4008" s="98"/>
      <c r="IE4008" s="79"/>
      <c r="IF4008" s="79"/>
      <c r="IG4008" s="79"/>
      <c r="IH4008" s="79"/>
      <c r="II4008" s="79"/>
      <c r="IJ4008" s="79"/>
      <c r="IK4008" s="79"/>
      <c r="IL4008" s="79"/>
    </row>
    <row r="4009" s="93" customFormat="1" ht="15.75" customHeight="1" spans="3:246">
      <c r="C4009" s="97"/>
      <c r="D4009" s="98"/>
      <c r="F4009" s="99"/>
      <c r="G4009" s="98"/>
      <c r="IE4009" s="79"/>
      <c r="IF4009" s="79"/>
      <c r="IG4009" s="79"/>
      <c r="IH4009" s="79"/>
      <c r="II4009" s="79"/>
      <c r="IJ4009" s="79"/>
      <c r="IK4009" s="79"/>
      <c r="IL4009" s="79"/>
    </row>
    <row r="4010" s="93" customFormat="1" ht="15.75" customHeight="1" spans="3:246">
      <c r="C4010" s="97"/>
      <c r="D4010" s="98"/>
      <c r="F4010" s="99"/>
      <c r="G4010" s="98"/>
      <c r="IE4010" s="79"/>
      <c r="IF4010" s="79"/>
      <c r="IG4010" s="79"/>
      <c r="IH4010" s="79"/>
      <c r="II4010" s="79"/>
      <c r="IJ4010" s="79"/>
      <c r="IK4010" s="79"/>
      <c r="IL4010" s="79"/>
    </row>
    <row r="4011" s="93" customFormat="1" ht="15.75" customHeight="1" spans="3:246">
      <c r="C4011" s="97"/>
      <c r="D4011" s="98"/>
      <c r="F4011" s="99"/>
      <c r="G4011" s="98"/>
      <c r="IE4011" s="79"/>
      <c r="IF4011" s="79"/>
      <c r="IG4011" s="79"/>
      <c r="IH4011" s="79"/>
      <c r="II4011" s="79"/>
      <c r="IJ4011" s="79"/>
      <c r="IK4011" s="79"/>
      <c r="IL4011" s="79"/>
    </row>
    <row r="4012" s="93" customFormat="1" ht="15.75" customHeight="1" spans="3:246">
      <c r="C4012" s="97"/>
      <c r="D4012" s="98"/>
      <c r="F4012" s="99"/>
      <c r="G4012" s="98"/>
      <c r="IE4012" s="79"/>
      <c r="IF4012" s="79"/>
      <c r="IG4012" s="79"/>
      <c r="IH4012" s="79"/>
      <c r="II4012" s="79"/>
      <c r="IJ4012" s="79"/>
      <c r="IK4012" s="79"/>
      <c r="IL4012" s="79"/>
    </row>
    <row r="4013" s="93" customFormat="1" ht="15.75" customHeight="1" spans="3:246">
      <c r="C4013" s="97"/>
      <c r="D4013" s="98"/>
      <c r="F4013" s="99"/>
      <c r="G4013" s="98"/>
      <c r="IE4013" s="79"/>
      <c r="IF4013" s="79"/>
      <c r="IG4013" s="79"/>
      <c r="IH4013" s="79"/>
      <c r="II4013" s="79"/>
      <c r="IJ4013" s="79"/>
      <c r="IK4013" s="79"/>
      <c r="IL4013" s="79"/>
    </row>
    <row r="4014" s="93" customFormat="1" ht="15.75" customHeight="1" spans="3:246">
      <c r="C4014" s="97"/>
      <c r="D4014" s="98"/>
      <c r="F4014" s="99"/>
      <c r="G4014" s="98"/>
      <c r="IE4014" s="79"/>
      <c r="IF4014" s="79"/>
      <c r="IG4014" s="79"/>
      <c r="IH4014" s="79"/>
      <c r="II4014" s="79"/>
      <c r="IJ4014" s="79"/>
      <c r="IK4014" s="79"/>
      <c r="IL4014" s="79"/>
    </row>
    <row r="4015" s="93" customFormat="1" ht="15.75" customHeight="1" spans="3:246">
      <c r="C4015" s="97"/>
      <c r="D4015" s="98"/>
      <c r="F4015" s="99"/>
      <c r="G4015" s="98"/>
      <c r="IE4015" s="79"/>
      <c r="IF4015" s="79"/>
      <c r="IG4015" s="79"/>
      <c r="IH4015" s="79"/>
      <c r="II4015" s="79"/>
      <c r="IJ4015" s="79"/>
      <c r="IK4015" s="79"/>
      <c r="IL4015" s="79"/>
    </row>
    <row r="4016" s="93" customFormat="1" ht="15.75" customHeight="1" spans="3:246">
      <c r="C4016" s="97"/>
      <c r="D4016" s="98"/>
      <c r="F4016" s="99"/>
      <c r="G4016" s="98"/>
      <c r="IE4016" s="79"/>
      <c r="IF4016" s="79"/>
      <c r="IG4016" s="79"/>
      <c r="IH4016" s="79"/>
      <c r="II4016" s="79"/>
      <c r="IJ4016" s="79"/>
      <c r="IK4016" s="79"/>
      <c r="IL4016" s="79"/>
    </row>
    <row r="4017" s="93" customFormat="1" ht="15.75" customHeight="1" spans="3:246">
      <c r="C4017" s="97"/>
      <c r="D4017" s="98"/>
      <c r="F4017" s="99"/>
      <c r="G4017" s="98"/>
      <c r="IE4017" s="79"/>
      <c r="IF4017" s="79"/>
      <c r="IG4017" s="79"/>
      <c r="IH4017" s="79"/>
      <c r="II4017" s="79"/>
      <c r="IJ4017" s="79"/>
      <c r="IK4017" s="79"/>
      <c r="IL4017" s="79"/>
    </row>
    <row r="4018" s="93" customFormat="1" ht="15.75" customHeight="1" spans="3:246">
      <c r="C4018" s="97"/>
      <c r="D4018" s="98"/>
      <c r="F4018" s="99"/>
      <c r="G4018" s="98"/>
      <c r="IE4018" s="79"/>
      <c r="IF4018" s="79"/>
      <c r="IG4018" s="79"/>
      <c r="IH4018" s="79"/>
      <c r="II4018" s="79"/>
      <c r="IJ4018" s="79"/>
      <c r="IK4018" s="79"/>
      <c r="IL4018" s="79"/>
    </row>
    <row r="4019" s="93" customFormat="1" ht="15.75" customHeight="1" spans="3:246">
      <c r="C4019" s="97"/>
      <c r="D4019" s="98"/>
      <c r="F4019" s="99"/>
      <c r="G4019" s="98"/>
      <c r="IE4019" s="79"/>
      <c r="IF4019" s="79"/>
      <c r="IG4019" s="79"/>
      <c r="IH4019" s="79"/>
      <c r="II4019" s="79"/>
      <c r="IJ4019" s="79"/>
      <c r="IK4019" s="79"/>
      <c r="IL4019" s="79"/>
    </row>
    <row r="4020" s="93" customFormat="1" ht="15.75" customHeight="1" spans="3:246">
      <c r="C4020" s="97"/>
      <c r="D4020" s="98"/>
      <c r="F4020" s="99"/>
      <c r="G4020" s="98"/>
      <c r="IE4020" s="79"/>
      <c r="IF4020" s="79"/>
      <c r="IG4020" s="79"/>
      <c r="IH4020" s="79"/>
      <c r="II4020" s="79"/>
      <c r="IJ4020" s="79"/>
      <c r="IK4020" s="79"/>
      <c r="IL4020" s="79"/>
    </row>
    <row r="4021" s="93" customFormat="1" ht="15.75" customHeight="1" spans="3:246">
      <c r="C4021" s="97"/>
      <c r="D4021" s="98"/>
      <c r="F4021" s="99"/>
      <c r="G4021" s="98"/>
      <c r="IE4021" s="79"/>
      <c r="IF4021" s="79"/>
      <c r="IG4021" s="79"/>
      <c r="IH4021" s="79"/>
      <c r="II4021" s="79"/>
      <c r="IJ4021" s="79"/>
      <c r="IK4021" s="79"/>
      <c r="IL4021" s="79"/>
    </row>
    <row r="4022" s="93" customFormat="1" ht="15.75" customHeight="1" spans="3:246">
      <c r="C4022" s="97"/>
      <c r="D4022" s="98"/>
      <c r="F4022" s="99"/>
      <c r="G4022" s="98"/>
      <c r="IE4022" s="79"/>
      <c r="IF4022" s="79"/>
      <c r="IG4022" s="79"/>
      <c r="IH4022" s="79"/>
      <c r="II4022" s="79"/>
      <c r="IJ4022" s="79"/>
      <c r="IK4022" s="79"/>
      <c r="IL4022" s="79"/>
    </row>
    <row r="4023" s="93" customFormat="1" ht="15.75" customHeight="1" spans="3:246">
      <c r="C4023" s="97"/>
      <c r="D4023" s="98"/>
      <c r="F4023" s="99"/>
      <c r="G4023" s="98"/>
      <c r="IE4023" s="79"/>
      <c r="IF4023" s="79"/>
      <c r="IG4023" s="79"/>
      <c r="IH4023" s="79"/>
      <c r="II4023" s="79"/>
      <c r="IJ4023" s="79"/>
      <c r="IK4023" s="79"/>
      <c r="IL4023" s="79"/>
    </row>
    <row r="4024" s="93" customFormat="1" ht="15.75" customHeight="1" spans="3:246">
      <c r="C4024" s="97"/>
      <c r="D4024" s="98"/>
      <c r="F4024" s="99"/>
      <c r="G4024" s="98"/>
      <c r="IE4024" s="79"/>
      <c r="IF4024" s="79"/>
      <c r="IG4024" s="79"/>
      <c r="IH4024" s="79"/>
      <c r="II4024" s="79"/>
      <c r="IJ4024" s="79"/>
      <c r="IK4024" s="79"/>
      <c r="IL4024" s="79"/>
    </row>
    <row r="4025" s="93" customFormat="1" ht="15.75" customHeight="1" spans="3:246">
      <c r="C4025" s="97"/>
      <c r="D4025" s="98"/>
      <c r="F4025" s="99"/>
      <c r="G4025" s="98"/>
      <c r="IE4025" s="79"/>
      <c r="IF4025" s="79"/>
      <c r="IG4025" s="79"/>
      <c r="IH4025" s="79"/>
      <c r="II4025" s="79"/>
      <c r="IJ4025" s="79"/>
      <c r="IK4025" s="79"/>
      <c r="IL4025" s="79"/>
    </row>
    <row r="4026" s="93" customFormat="1" ht="15.75" customHeight="1" spans="3:246">
      <c r="C4026" s="97"/>
      <c r="D4026" s="98"/>
      <c r="F4026" s="99"/>
      <c r="G4026" s="98"/>
      <c r="IE4026" s="79"/>
      <c r="IF4026" s="79"/>
      <c r="IG4026" s="79"/>
      <c r="IH4026" s="79"/>
      <c r="II4026" s="79"/>
      <c r="IJ4026" s="79"/>
      <c r="IK4026" s="79"/>
      <c r="IL4026" s="79"/>
    </row>
    <row r="4027" s="93" customFormat="1" ht="15.75" customHeight="1" spans="3:246">
      <c r="C4027" s="97"/>
      <c r="D4027" s="98"/>
      <c r="F4027" s="99"/>
      <c r="G4027" s="98"/>
      <c r="IE4027" s="79"/>
      <c r="IF4027" s="79"/>
      <c r="IG4027" s="79"/>
      <c r="IH4027" s="79"/>
      <c r="II4027" s="79"/>
      <c r="IJ4027" s="79"/>
      <c r="IK4027" s="79"/>
      <c r="IL4027" s="79"/>
    </row>
    <row r="4028" s="93" customFormat="1" ht="15.75" customHeight="1" spans="3:246">
      <c r="C4028" s="97"/>
      <c r="D4028" s="98"/>
      <c r="F4028" s="99"/>
      <c r="G4028" s="98"/>
      <c r="IE4028" s="79"/>
      <c r="IF4028" s="79"/>
      <c r="IG4028" s="79"/>
      <c r="IH4028" s="79"/>
      <c r="II4028" s="79"/>
      <c r="IJ4028" s="79"/>
      <c r="IK4028" s="79"/>
      <c r="IL4028" s="79"/>
    </row>
    <row r="4029" s="93" customFormat="1" ht="15.75" customHeight="1" spans="3:246">
      <c r="C4029" s="97"/>
      <c r="D4029" s="98"/>
      <c r="F4029" s="99"/>
      <c r="G4029" s="98"/>
      <c r="IE4029" s="79"/>
      <c r="IF4029" s="79"/>
      <c r="IG4029" s="79"/>
      <c r="IH4029" s="79"/>
      <c r="II4029" s="79"/>
      <c r="IJ4029" s="79"/>
      <c r="IK4029" s="79"/>
      <c r="IL4029" s="79"/>
    </row>
    <row r="4030" s="93" customFormat="1" ht="15.75" customHeight="1" spans="3:246">
      <c r="C4030" s="97"/>
      <c r="D4030" s="98"/>
      <c r="F4030" s="99"/>
      <c r="G4030" s="98"/>
      <c r="IE4030" s="79"/>
      <c r="IF4030" s="79"/>
      <c r="IG4030" s="79"/>
      <c r="IH4030" s="79"/>
      <c r="II4030" s="79"/>
      <c r="IJ4030" s="79"/>
      <c r="IK4030" s="79"/>
      <c r="IL4030" s="79"/>
    </row>
    <row r="4031" s="93" customFormat="1" ht="15.75" customHeight="1" spans="3:246">
      <c r="C4031" s="97"/>
      <c r="D4031" s="98"/>
      <c r="F4031" s="99"/>
      <c r="G4031" s="98"/>
      <c r="IE4031" s="79"/>
      <c r="IF4031" s="79"/>
      <c r="IG4031" s="79"/>
      <c r="IH4031" s="79"/>
      <c r="II4031" s="79"/>
      <c r="IJ4031" s="79"/>
      <c r="IK4031" s="79"/>
      <c r="IL4031" s="79"/>
    </row>
    <row r="4032" s="93" customFormat="1" ht="15.75" customHeight="1" spans="3:246">
      <c r="C4032" s="97"/>
      <c r="D4032" s="98"/>
      <c r="F4032" s="99"/>
      <c r="G4032" s="98"/>
      <c r="IE4032" s="79"/>
      <c r="IF4032" s="79"/>
      <c r="IG4032" s="79"/>
      <c r="IH4032" s="79"/>
      <c r="II4032" s="79"/>
      <c r="IJ4032" s="79"/>
      <c r="IK4032" s="79"/>
      <c r="IL4032" s="79"/>
    </row>
    <row r="4033" s="93" customFormat="1" ht="15.75" customHeight="1" spans="3:246">
      <c r="C4033" s="97"/>
      <c r="D4033" s="98"/>
      <c r="F4033" s="99"/>
      <c r="G4033" s="98"/>
      <c r="IE4033" s="79"/>
      <c r="IF4033" s="79"/>
      <c r="IG4033" s="79"/>
      <c r="IH4033" s="79"/>
      <c r="II4033" s="79"/>
      <c r="IJ4033" s="79"/>
      <c r="IK4033" s="79"/>
      <c r="IL4033" s="79"/>
    </row>
    <row r="4034" s="93" customFormat="1" ht="15.75" customHeight="1" spans="3:246">
      <c r="C4034" s="97"/>
      <c r="D4034" s="98"/>
      <c r="F4034" s="99"/>
      <c r="G4034" s="98"/>
      <c r="IE4034" s="79"/>
      <c r="IF4034" s="79"/>
      <c r="IG4034" s="79"/>
      <c r="IH4034" s="79"/>
      <c r="II4034" s="79"/>
      <c r="IJ4034" s="79"/>
      <c r="IK4034" s="79"/>
      <c r="IL4034" s="79"/>
    </row>
    <row r="4035" s="93" customFormat="1" ht="15.75" customHeight="1" spans="3:246">
      <c r="C4035" s="97"/>
      <c r="D4035" s="98"/>
      <c r="F4035" s="99"/>
      <c r="G4035" s="98"/>
      <c r="IE4035" s="79"/>
      <c r="IF4035" s="79"/>
      <c r="IG4035" s="79"/>
      <c r="IH4035" s="79"/>
      <c r="II4035" s="79"/>
      <c r="IJ4035" s="79"/>
      <c r="IK4035" s="79"/>
      <c r="IL4035" s="79"/>
    </row>
    <row r="4036" s="93" customFormat="1" ht="15.75" customHeight="1" spans="3:246">
      <c r="C4036" s="97"/>
      <c r="D4036" s="98"/>
      <c r="F4036" s="99"/>
      <c r="G4036" s="98"/>
      <c r="IE4036" s="79"/>
      <c r="IF4036" s="79"/>
      <c r="IG4036" s="79"/>
      <c r="IH4036" s="79"/>
      <c r="II4036" s="79"/>
      <c r="IJ4036" s="79"/>
      <c r="IK4036" s="79"/>
      <c r="IL4036" s="79"/>
    </row>
    <row r="4037" s="93" customFormat="1" ht="15.75" customHeight="1" spans="3:246">
      <c r="C4037" s="97"/>
      <c r="D4037" s="98"/>
      <c r="F4037" s="99"/>
      <c r="G4037" s="98"/>
      <c r="IE4037" s="79"/>
      <c r="IF4037" s="79"/>
      <c r="IG4037" s="79"/>
      <c r="IH4037" s="79"/>
      <c r="II4037" s="79"/>
      <c r="IJ4037" s="79"/>
      <c r="IK4037" s="79"/>
      <c r="IL4037" s="79"/>
    </row>
    <row r="4038" s="93" customFormat="1" ht="15.75" customHeight="1" spans="3:246">
      <c r="C4038" s="97"/>
      <c r="D4038" s="98"/>
      <c r="F4038" s="99"/>
      <c r="G4038" s="98"/>
      <c r="IE4038" s="79"/>
      <c r="IF4038" s="79"/>
      <c r="IG4038" s="79"/>
      <c r="IH4038" s="79"/>
      <c r="II4038" s="79"/>
      <c r="IJ4038" s="79"/>
      <c r="IK4038" s="79"/>
      <c r="IL4038" s="79"/>
    </row>
    <row r="4039" s="93" customFormat="1" ht="15.75" customHeight="1" spans="3:246">
      <c r="C4039" s="97"/>
      <c r="D4039" s="98"/>
      <c r="F4039" s="99"/>
      <c r="G4039" s="98"/>
      <c r="IE4039" s="79"/>
      <c r="IF4039" s="79"/>
      <c r="IG4039" s="79"/>
      <c r="IH4039" s="79"/>
      <c r="II4039" s="79"/>
      <c r="IJ4039" s="79"/>
      <c r="IK4039" s="79"/>
      <c r="IL4039" s="79"/>
    </row>
    <row r="4040" s="93" customFormat="1" ht="15.75" customHeight="1" spans="3:246">
      <c r="C4040" s="97"/>
      <c r="D4040" s="98"/>
      <c r="F4040" s="99"/>
      <c r="G4040" s="98"/>
      <c r="IE4040" s="79"/>
      <c r="IF4040" s="79"/>
      <c r="IG4040" s="79"/>
      <c r="IH4040" s="79"/>
      <c r="II4040" s="79"/>
      <c r="IJ4040" s="79"/>
      <c r="IK4040" s="79"/>
      <c r="IL4040" s="79"/>
    </row>
    <row r="4041" s="93" customFormat="1" ht="15.75" customHeight="1" spans="3:246">
      <c r="C4041" s="97"/>
      <c r="D4041" s="98"/>
      <c r="F4041" s="99"/>
      <c r="G4041" s="98"/>
      <c r="IE4041" s="79"/>
      <c r="IF4041" s="79"/>
      <c r="IG4041" s="79"/>
      <c r="IH4041" s="79"/>
      <c r="II4041" s="79"/>
      <c r="IJ4041" s="79"/>
      <c r="IK4041" s="79"/>
      <c r="IL4041" s="79"/>
    </row>
    <row r="4042" s="93" customFormat="1" ht="15.75" customHeight="1" spans="3:246">
      <c r="C4042" s="97"/>
      <c r="D4042" s="98"/>
      <c r="F4042" s="99"/>
      <c r="G4042" s="98"/>
      <c r="IE4042" s="79"/>
      <c r="IF4042" s="79"/>
      <c r="IG4042" s="79"/>
      <c r="IH4042" s="79"/>
      <c r="II4042" s="79"/>
      <c r="IJ4042" s="79"/>
      <c r="IK4042" s="79"/>
      <c r="IL4042" s="79"/>
    </row>
    <row r="4043" s="93" customFormat="1" ht="15.75" customHeight="1" spans="3:246">
      <c r="C4043" s="97"/>
      <c r="D4043" s="98"/>
      <c r="F4043" s="99"/>
      <c r="G4043" s="98"/>
      <c r="IE4043" s="79"/>
      <c r="IF4043" s="79"/>
      <c r="IG4043" s="79"/>
      <c r="IH4043" s="79"/>
      <c r="II4043" s="79"/>
      <c r="IJ4043" s="79"/>
      <c r="IK4043" s="79"/>
      <c r="IL4043" s="79"/>
    </row>
    <row r="4044" s="93" customFormat="1" ht="15.75" customHeight="1" spans="3:246">
      <c r="C4044" s="97"/>
      <c r="D4044" s="98"/>
      <c r="F4044" s="99"/>
      <c r="G4044" s="98"/>
      <c r="IE4044" s="79"/>
      <c r="IF4044" s="79"/>
      <c r="IG4044" s="79"/>
      <c r="IH4044" s="79"/>
      <c r="II4044" s="79"/>
      <c r="IJ4044" s="79"/>
      <c r="IK4044" s="79"/>
      <c r="IL4044" s="79"/>
    </row>
    <row r="4045" s="93" customFormat="1" ht="15.75" customHeight="1" spans="3:246">
      <c r="C4045" s="97"/>
      <c r="D4045" s="98"/>
      <c r="F4045" s="99"/>
      <c r="G4045" s="98"/>
      <c r="IE4045" s="79"/>
      <c r="IF4045" s="79"/>
      <c r="IG4045" s="79"/>
      <c r="IH4045" s="79"/>
      <c r="II4045" s="79"/>
      <c r="IJ4045" s="79"/>
      <c r="IK4045" s="79"/>
      <c r="IL4045" s="79"/>
    </row>
    <row r="4046" s="93" customFormat="1" ht="15.75" customHeight="1" spans="3:246">
      <c r="C4046" s="97"/>
      <c r="D4046" s="98"/>
      <c r="F4046" s="99"/>
      <c r="G4046" s="98"/>
      <c r="IE4046" s="79"/>
      <c r="IF4046" s="79"/>
      <c r="IG4046" s="79"/>
      <c r="IH4046" s="79"/>
      <c r="II4046" s="79"/>
      <c r="IJ4046" s="79"/>
      <c r="IK4046" s="79"/>
      <c r="IL4046" s="79"/>
    </row>
    <row r="4047" s="93" customFormat="1" ht="15.75" customHeight="1" spans="3:246">
      <c r="C4047" s="97"/>
      <c r="D4047" s="98"/>
      <c r="F4047" s="99"/>
      <c r="G4047" s="98"/>
      <c r="IE4047" s="79"/>
      <c r="IF4047" s="79"/>
      <c r="IG4047" s="79"/>
      <c r="IH4047" s="79"/>
      <c r="II4047" s="79"/>
      <c r="IJ4047" s="79"/>
      <c r="IK4047" s="79"/>
      <c r="IL4047" s="79"/>
    </row>
    <row r="4048" s="93" customFormat="1" ht="15.75" customHeight="1" spans="3:246">
      <c r="C4048" s="97"/>
      <c r="D4048" s="98"/>
      <c r="F4048" s="99"/>
      <c r="G4048" s="98"/>
      <c r="IE4048" s="79"/>
      <c r="IF4048" s="79"/>
      <c r="IG4048" s="79"/>
      <c r="IH4048" s="79"/>
      <c r="II4048" s="79"/>
      <c r="IJ4048" s="79"/>
      <c r="IK4048" s="79"/>
      <c r="IL4048" s="79"/>
    </row>
    <row r="4049" s="93" customFormat="1" ht="15.75" customHeight="1" spans="3:246">
      <c r="C4049" s="97"/>
      <c r="D4049" s="98"/>
      <c r="F4049" s="99"/>
      <c r="G4049" s="98"/>
      <c r="IE4049" s="79"/>
      <c r="IF4049" s="79"/>
      <c r="IG4049" s="79"/>
      <c r="IH4049" s="79"/>
      <c r="II4049" s="79"/>
      <c r="IJ4049" s="79"/>
      <c r="IK4049" s="79"/>
      <c r="IL4049" s="79"/>
    </row>
    <row r="4050" s="93" customFormat="1" ht="15.75" customHeight="1" spans="3:246">
      <c r="C4050" s="97"/>
      <c r="D4050" s="98"/>
      <c r="F4050" s="99"/>
      <c r="G4050" s="98"/>
      <c r="IE4050" s="79"/>
      <c r="IF4050" s="79"/>
      <c r="IG4050" s="79"/>
      <c r="IH4050" s="79"/>
      <c r="II4050" s="79"/>
      <c r="IJ4050" s="79"/>
      <c r="IK4050" s="79"/>
      <c r="IL4050" s="79"/>
    </row>
    <row r="4051" s="93" customFormat="1" ht="15.75" customHeight="1" spans="3:246">
      <c r="C4051" s="97"/>
      <c r="D4051" s="98"/>
      <c r="F4051" s="99"/>
      <c r="G4051" s="98"/>
      <c r="IE4051" s="79"/>
      <c r="IF4051" s="79"/>
      <c r="IG4051" s="79"/>
      <c r="IH4051" s="79"/>
      <c r="II4051" s="79"/>
      <c r="IJ4051" s="79"/>
      <c r="IK4051" s="79"/>
      <c r="IL4051" s="79"/>
    </row>
    <row r="4052" s="93" customFormat="1" ht="15.75" customHeight="1" spans="3:246">
      <c r="C4052" s="97"/>
      <c r="D4052" s="98"/>
      <c r="F4052" s="99"/>
      <c r="G4052" s="98"/>
      <c r="IE4052" s="79"/>
      <c r="IF4052" s="79"/>
      <c r="IG4052" s="79"/>
      <c r="IH4052" s="79"/>
      <c r="II4052" s="79"/>
      <c r="IJ4052" s="79"/>
      <c r="IK4052" s="79"/>
      <c r="IL4052" s="79"/>
    </row>
    <row r="4053" s="93" customFormat="1" ht="15.75" customHeight="1" spans="3:246">
      <c r="C4053" s="97"/>
      <c r="D4053" s="98"/>
      <c r="F4053" s="99"/>
      <c r="G4053" s="98"/>
      <c r="IE4053" s="79"/>
      <c r="IF4053" s="79"/>
      <c r="IG4053" s="79"/>
      <c r="IH4053" s="79"/>
      <c r="II4053" s="79"/>
      <c r="IJ4053" s="79"/>
      <c r="IK4053" s="79"/>
      <c r="IL4053" s="79"/>
    </row>
    <row r="4054" s="93" customFormat="1" ht="15.75" customHeight="1" spans="3:246">
      <c r="C4054" s="97"/>
      <c r="D4054" s="98"/>
      <c r="F4054" s="99"/>
      <c r="G4054" s="98"/>
      <c r="IE4054" s="79"/>
      <c r="IF4054" s="79"/>
      <c r="IG4054" s="79"/>
      <c r="IH4054" s="79"/>
      <c r="II4054" s="79"/>
      <c r="IJ4054" s="79"/>
      <c r="IK4054" s="79"/>
      <c r="IL4054" s="79"/>
    </row>
    <row r="4055" s="93" customFormat="1" ht="15.75" customHeight="1" spans="3:246">
      <c r="C4055" s="97"/>
      <c r="D4055" s="98"/>
      <c r="F4055" s="99"/>
      <c r="G4055" s="98"/>
      <c r="IE4055" s="79"/>
      <c r="IF4055" s="79"/>
      <c r="IG4055" s="79"/>
      <c r="IH4055" s="79"/>
      <c r="II4055" s="79"/>
      <c r="IJ4055" s="79"/>
      <c r="IK4055" s="79"/>
      <c r="IL4055" s="79"/>
    </row>
    <row r="4056" s="93" customFormat="1" ht="15.75" customHeight="1" spans="3:246">
      <c r="C4056" s="97"/>
      <c r="D4056" s="98"/>
      <c r="F4056" s="99"/>
      <c r="G4056" s="98"/>
      <c r="IE4056" s="79"/>
      <c r="IF4056" s="79"/>
      <c r="IG4056" s="79"/>
      <c r="IH4056" s="79"/>
      <c r="II4056" s="79"/>
      <c r="IJ4056" s="79"/>
      <c r="IK4056" s="79"/>
      <c r="IL4056" s="79"/>
    </row>
    <row r="4057" s="93" customFormat="1" ht="15.75" customHeight="1" spans="3:246">
      <c r="C4057" s="97"/>
      <c r="D4057" s="98"/>
      <c r="F4057" s="99"/>
      <c r="G4057" s="98"/>
      <c r="IE4057" s="79"/>
      <c r="IF4057" s="79"/>
      <c r="IG4057" s="79"/>
      <c r="IH4057" s="79"/>
      <c r="II4057" s="79"/>
      <c r="IJ4057" s="79"/>
      <c r="IK4057" s="79"/>
      <c r="IL4057" s="79"/>
    </row>
    <row r="4058" s="93" customFormat="1" ht="15.75" customHeight="1" spans="3:246">
      <c r="C4058" s="97"/>
      <c r="D4058" s="98"/>
      <c r="F4058" s="99"/>
      <c r="G4058" s="98"/>
      <c r="IE4058" s="79"/>
      <c r="IF4058" s="79"/>
      <c r="IG4058" s="79"/>
      <c r="IH4058" s="79"/>
      <c r="II4058" s="79"/>
      <c r="IJ4058" s="79"/>
      <c r="IK4058" s="79"/>
      <c r="IL4058" s="79"/>
    </row>
    <row r="4059" s="93" customFormat="1" ht="15.75" customHeight="1" spans="3:246">
      <c r="C4059" s="97"/>
      <c r="D4059" s="98"/>
      <c r="F4059" s="99"/>
      <c r="G4059" s="98"/>
      <c r="IE4059" s="79"/>
      <c r="IF4059" s="79"/>
      <c r="IG4059" s="79"/>
      <c r="IH4059" s="79"/>
      <c r="II4059" s="79"/>
      <c r="IJ4059" s="79"/>
      <c r="IK4059" s="79"/>
      <c r="IL4059" s="79"/>
    </row>
    <row r="4060" s="93" customFormat="1" ht="15.75" customHeight="1" spans="3:246">
      <c r="C4060" s="97"/>
      <c r="D4060" s="98"/>
      <c r="F4060" s="99"/>
      <c r="G4060" s="98"/>
      <c r="IE4060" s="79"/>
      <c r="IF4060" s="79"/>
      <c r="IG4060" s="79"/>
      <c r="IH4060" s="79"/>
      <c r="II4060" s="79"/>
      <c r="IJ4060" s="79"/>
      <c r="IK4060" s="79"/>
      <c r="IL4060" s="79"/>
    </row>
    <row r="4061" s="93" customFormat="1" ht="15.75" customHeight="1" spans="3:246">
      <c r="C4061" s="97"/>
      <c r="D4061" s="98"/>
      <c r="F4061" s="99"/>
      <c r="G4061" s="98"/>
      <c r="IE4061" s="79"/>
      <c r="IF4061" s="79"/>
      <c r="IG4061" s="79"/>
      <c r="IH4061" s="79"/>
      <c r="II4061" s="79"/>
      <c r="IJ4061" s="79"/>
      <c r="IK4061" s="79"/>
      <c r="IL4061" s="79"/>
    </row>
    <row r="4062" s="93" customFormat="1" ht="15.75" customHeight="1" spans="3:246">
      <c r="C4062" s="97"/>
      <c r="D4062" s="98"/>
      <c r="F4062" s="99"/>
      <c r="G4062" s="98"/>
      <c r="IE4062" s="79"/>
      <c r="IF4062" s="79"/>
      <c r="IG4062" s="79"/>
      <c r="IH4062" s="79"/>
      <c r="II4062" s="79"/>
      <c r="IJ4062" s="79"/>
      <c r="IK4062" s="79"/>
      <c r="IL4062" s="79"/>
    </row>
    <row r="4063" s="93" customFormat="1" ht="15.75" customHeight="1" spans="3:246">
      <c r="C4063" s="97"/>
      <c r="D4063" s="98"/>
      <c r="F4063" s="99"/>
      <c r="G4063" s="98"/>
      <c r="IE4063" s="79"/>
      <c r="IF4063" s="79"/>
      <c r="IG4063" s="79"/>
      <c r="IH4063" s="79"/>
      <c r="II4063" s="79"/>
      <c r="IJ4063" s="79"/>
      <c r="IK4063" s="79"/>
      <c r="IL4063" s="79"/>
    </row>
    <row r="4064" s="93" customFormat="1" ht="15.75" customHeight="1" spans="3:246">
      <c r="C4064" s="97"/>
      <c r="D4064" s="98"/>
      <c r="F4064" s="99"/>
      <c r="G4064" s="98"/>
      <c r="IE4064" s="79"/>
      <c r="IF4064" s="79"/>
      <c r="IG4064" s="79"/>
      <c r="IH4064" s="79"/>
      <c r="II4064" s="79"/>
      <c r="IJ4064" s="79"/>
      <c r="IK4064" s="79"/>
      <c r="IL4064" s="79"/>
    </row>
    <row r="4065" s="93" customFormat="1" ht="15.75" customHeight="1" spans="3:246">
      <c r="C4065" s="97"/>
      <c r="D4065" s="98"/>
      <c r="F4065" s="99"/>
      <c r="G4065" s="98"/>
      <c r="IE4065" s="79"/>
      <c r="IF4065" s="79"/>
      <c r="IG4065" s="79"/>
      <c r="IH4065" s="79"/>
      <c r="II4065" s="79"/>
      <c r="IJ4065" s="79"/>
      <c r="IK4065" s="79"/>
      <c r="IL4065" s="79"/>
    </row>
    <row r="4066" s="93" customFormat="1" ht="15.75" customHeight="1" spans="3:246">
      <c r="C4066" s="97"/>
      <c r="D4066" s="98"/>
      <c r="F4066" s="99"/>
      <c r="G4066" s="98"/>
      <c r="IE4066" s="79"/>
      <c r="IF4066" s="79"/>
      <c r="IG4066" s="79"/>
      <c r="IH4066" s="79"/>
      <c r="II4066" s="79"/>
      <c r="IJ4066" s="79"/>
      <c r="IK4066" s="79"/>
      <c r="IL4066" s="79"/>
    </row>
    <row r="4067" s="93" customFormat="1" ht="15.75" customHeight="1" spans="3:246">
      <c r="C4067" s="97"/>
      <c r="D4067" s="98"/>
      <c r="F4067" s="99"/>
      <c r="G4067" s="98"/>
      <c r="IE4067" s="79"/>
      <c r="IF4067" s="79"/>
      <c r="IG4067" s="79"/>
      <c r="IH4067" s="79"/>
      <c r="II4067" s="79"/>
      <c r="IJ4067" s="79"/>
      <c r="IK4067" s="79"/>
      <c r="IL4067" s="79"/>
    </row>
    <row r="4068" s="93" customFormat="1" ht="15.75" customHeight="1" spans="3:246">
      <c r="C4068" s="97"/>
      <c r="D4068" s="98"/>
      <c r="F4068" s="99"/>
      <c r="G4068" s="98"/>
      <c r="IE4068" s="79"/>
      <c r="IF4068" s="79"/>
      <c r="IG4068" s="79"/>
      <c r="IH4068" s="79"/>
      <c r="II4068" s="79"/>
      <c r="IJ4068" s="79"/>
      <c r="IK4068" s="79"/>
      <c r="IL4068" s="79"/>
    </row>
    <row r="4069" s="93" customFormat="1" ht="15.75" customHeight="1" spans="3:246">
      <c r="C4069" s="97"/>
      <c r="D4069" s="98"/>
      <c r="F4069" s="99"/>
      <c r="G4069" s="98"/>
      <c r="IE4069" s="79"/>
      <c r="IF4069" s="79"/>
      <c r="IG4069" s="79"/>
      <c r="IH4069" s="79"/>
      <c r="II4069" s="79"/>
      <c r="IJ4069" s="79"/>
      <c r="IK4069" s="79"/>
      <c r="IL4069" s="79"/>
    </row>
    <row r="4070" s="93" customFormat="1" ht="15.75" customHeight="1" spans="3:246">
      <c r="C4070" s="97"/>
      <c r="D4070" s="98"/>
      <c r="F4070" s="99"/>
      <c r="G4070" s="98"/>
      <c r="IE4070" s="79"/>
      <c r="IF4070" s="79"/>
      <c r="IG4070" s="79"/>
      <c r="IH4070" s="79"/>
      <c r="II4070" s="79"/>
      <c r="IJ4070" s="79"/>
      <c r="IK4070" s="79"/>
      <c r="IL4070" s="79"/>
    </row>
    <row r="4071" s="93" customFormat="1" ht="15.75" customHeight="1" spans="3:246">
      <c r="C4071" s="97"/>
      <c r="D4071" s="98"/>
      <c r="F4071" s="99"/>
      <c r="G4071" s="98"/>
      <c r="IE4071" s="79"/>
      <c r="IF4071" s="79"/>
      <c r="IG4071" s="79"/>
      <c r="IH4071" s="79"/>
      <c r="II4071" s="79"/>
      <c r="IJ4071" s="79"/>
      <c r="IK4071" s="79"/>
      <c r="IL4071" s="79"/>
    </row>
    <row r="4072" s="93" customFormat="1" ht="15.75" customHeight="1" spans="3:246">
      <c r="C4072" s="97"/>
      <c r="D4072" s="98"/>
      <c r="F4072" s="99"/>
      <c r="G4072" s="98"/>
      <c r="IE4072" s="79"/>
      <c r="IF4072" s="79"/>
      <c r="IG4072" s="79"/>
      <c r="IH4072" s="79"/>
      <c r="II4072" s="79"/>
      <c r="IJ4072" s="79"/>
      <c r="IK4072" s="79"/>
      <c r="IL4072" s="79"/>
    </row>
    <row r="4073" s="93" customFormat="1" ht="15.75" customHeight="1" spans="3:246">
      <c r="C4073" s="97"/>
      <c r="D4073" s="98"/>
      <c r="F4073" s="99"/>
      <c r="G4073" s="98"/>
      <c r="IE4073" s="79"/>
      <c r="IF4073" s="79"/>
      <c r="IG4073" s="79"/>
      <c r="IH4073" s="79"/>
      <c r="II4073" s="79"/>
      <c r="IJ4073" s="79"/>
      <c r="IK4073" s="79"/>
      <c r="IL4073" s="79"/>
    </row>
    <row r="4074" s="93" customFormat="1" ht="15.75" customHeight="1" spans="3:246">
      <c r="C4074" s="97"/>
      <c r="D4074" s="98"/>
      <c r="F4074" s="99"/>
      <c r="G4074" s="98"/>
      <c r="IE4074" s="79"/>
      <c r="IF4074" s="79"/>
      <c r="IG4074" s="79"/>
      <c r="IH4074" s="79"/>
      <c r="II4074" s="79"/>
      <c r="IJ4074" s="79"/>
      <c r="IK4074" s="79"/>
      <c r="IL4074" s="79"/>
    </row>
    <row r="4075" s="93" customFormat="1" ht="15.75" customHeight="1" spans="3:246">
      <c r="C4075" s="97"/>
      <c r="D4075" s="98"/>
      <c r="F4075" s="99"/>
      <c r="G4075" s="98"/>
      <c r="IE4075" s="79"/>
      <c r="IF4075" s="79"/>
      <c r="IG4075" s="79"/>
      <c r="IH4075" s="79"/>
      <c r="II4075" s="79"/>
      <c r="IJ4075" s="79"/>
      <c r="IK4075" s="79"/>
      <c r="IL4075" s="79"/>
    </row>
    <row r="4076" s="93" customFormat="1" ht="15.75" customHeight="1" spans="3:246">
      <c r="C4076" s="97"/>
      <c r="D4076" s="98"/>
      <c r="F4076" s="99"/>
      <c r="G4076" s="98"/>
      <c r="IE4076" s="79"/>
      <c r="IF4076" s="79"/>
      <c r="IG4076" s="79"/>
      <c r="IH4076" s="79"/>
      <c r="II4076" s="79"/>
      <c r="IJ4076" s="79"/>
      <c r="IK4076" s="79"/>
      <c r="IL4076" s="79"/>
    </row>
    <row r="4077" s="93" customFormat="1" ht="15.75" customHeight="1" spans="3:246">
      <c r="C4077" s="97"/>
      <c r="D4077" s="98"/>
      <c r="F4077" s="99"/>
      <c r="G4077" s="98"/>
      <c r="IE4077" s="79"/>
      <c r="IF4077" s="79"/>
      <c r="IG4077" s="79"/>
      <c r="IH4077" s="79"/>
      <c r="II4077" s="79"/>
      <c r="IJ4077" s="79"/>
      <c r="IK4077" s="79"/>
      <c r="IL4077" s="79"/>
    </row>
    <row r="4078" s="93" customFormat="1" ht="15.75" customHeight="1" spans="3:246">
      <c r="C4078" s="97"/>
      <c r="D4078" s="98"/>
      <c r="F4078" s="99"/>
      <c r="G4078" s="98"/>
      <c r="IE4078" s="79"/>
      <c r="IF4078" s="79"/>
      <c r="IG4078" s="79"/>
      <c r="IH4078" s="79"/>
      <c r="II4078" s="79"/>
      <c r="IJ4078" s="79"/>
      <c r="IK4078" s="79"/>
      <c r="IL4078" s="79"/>
    </row>
    <row r="4079" s="93" customFormat="1" ht="15.75" customHeight="1" spans="3:246">
      <c r="C4079" s="97"/>
      <c r="D4079" s="98"/>
      <c r="F4079" s="99"/>
      <c r="G4079" s="98"/>
      <c r="IE4079" s="79"/>
      <c r="IF4079" s="79"/>
      <c r="IG4079" s="79"/>
      <c r="IH4079" s="79"/>
      <c r="II4079" s="79"/>
      <c r="IJ4079" s="79"/>
      <c r="IK4079" s="79"/>
      <c r="IL4079" s="79"/>
    </row>
    <row r="4080" s="93" customFormat="1" ht="15.75" customHeight="1" spans="3:246">
      <c r="C4080" s="97"/>
      <c r="D4080" s="98"/>
      <c r="F4080" s="99"/>
      <c r="G4080" s="98"/>
      <c r="IE4080" s="79"/>
      <c r="IF4080" s="79"/>
      <c r="IG4080" s="79"/>
      <c r="IH4080" s="79"/>
      <c r="II4080" s="79"/>
      <c r="IJ4080" s="79"/>
      <c r="IK4080" s="79"/>
      <c r="IL4080" s="79"/>
    </row>
    <row r="4081" s="93" customFormat="1" ht="15.75" customHeight="1" spans="3:246">
      <c r="C4081" s="97"/>
      <c r="D4081" s="98"/>
      <c r="F4081" s="99"/>
      <c r="G4081" s="98"/>
      <c r="IE4081" s="79"/>
      <c r="IF4081" s="79"/>
      <c r="IG4081" s="79"/>
      <c r="IH4081" s="79"/>
      <c r="II4081" s="79"/>
      <c r="IJ4081" s="79"/>
      <c r="IK4081" s="79"/>
      <c r="IL4081" s="79"/>
    </row>
    <row r="4082" s="93" customFormat="1" ht="15.75" customHeight="1" spans="3:246">
      <c r="C4082" s="97"/>
      <c r="D4082" s="98"/>
      <c r="F4082" s="99"/>
      <c r="G4082" s="98"/>
      <c r="IE4082" s="79"/>
      <c r="IF4082" s="79"/>
      <c r="IG4082" s="79"/>
      <c r="IH4082" s="79"/>
      <c r="II4082" s="79"/>
      <c r="IJ4082" s="79"/>
      <c r="IK4082" s="79"/>
      <c r="IL4082" s="79"/>
    </row>
    <row r="4083" s="93" customFormat="1" ht="15.75" customHeight="1" spans="3:246">
      <c r="C4083" s="97"/>
      <c r="D4083" s="98"/>
      <c r="F4083" s="99"/>
      <c r="G4083" s="98"/>
      <c r="IE4083" s="79"/>
      <c r="IF4083" s="79"/>
      <c r="IG4083" s="79"/>
      <c r="IH4083" s="79"/>
      <c r="II4083" s="79"/>
      <c r="IJ4083" s="79"/>
      <c r="IK4083" s="79"/>
      <c r="IL4083" s="79"/>
    </row>
    <row r="4084" s="93" customFormat="1" ht="15.75" customHeight="1" spans="3:246">
      <c r="C4084" s="97"/>
      <c r="D4084" s="98"/>
      <c r="F4084" s="99"/>
      <c r="G4084" s="98"/>
      <c r="IE4084" s="79"/>
      <c r="IF4084" s="79"/>
      <c r="IG4084" s="79"/>
      <c r="IH4084" s="79"/>
      <c r="II4084" s="79"/>
      <c r="IJ4084" s="79"/>
      <c r="IK4084" s="79"/>
      <c r="IL4084" s="79"/>
    </row>
    <row r="4085" s="93" customFormat="1" ht="15.75" customHeight="1" spans="3:246">
      <c r="C4085" s="97"/>
      <c r="D4085" s="98"/>
      <c r="F4085" s="99"/>
      <c r="G4085" s="98"/>
      <c r="IE4085" s="79"/>
      <c r="IF4085" s="79"/>
      <c r="IG4085" s="79"/>
      <c r="IH4085" s="79"/>
      <c r="II4085" s="79"/>
      <c r="IJ4085" s="79"/>
      <c r="IK4085" s="79"/>
      <c r="IL4085" s="79"/>
    </row>
    <row r="4086" s="93" customFormat="1" ht="15.75" customHeight="1" spans="3:246">
      <c r="C4086" s="97"/>
      <c r="D4086" s="98"/>
      <c r="F4086" s="99"/>
      <c r="G4086" s="98"/>
      <c r="IE4086" s="79"/>
      <c r="IF4086" s="79"/>
      <c r="IG4086" s="79"/>
      <c r="IH4086" s="79"/>
      <c r="II4086" s="79"/>
      <c r="IJ4086" s="79"/>
      <c r="IK4086" s="79"/>
      <c r="IL4086" s="79"/>
    </row>
    <row r="4087" s="93" customFormat="1" ht="15.75" customHeight="1" spans="3:246">
      <c r="C4087" s="97"/>
      <c r="D4087" s="98"/>
      <c r="F4087" s="99"/>
      <c r="G4087" s="98"/>
      <c r="IE4087" s="79"/>
      <c r="IF4087" s="79"/>
      <c r="IG4087" s="79"/>
      <c r="IH4087" s="79"/>
      <c r="II4087" s="79"/>
      <c r="IJ4087" s="79"/>
      <c r="IK4087" s="79"/>
      <c r="IL4087" s="79"/>
    </row>
    <row r="4088" s="93" customFormat="1" ht="15.75" customHeight="1" spans="3:246">
      <c r="C4088" s="97"/>
      <c r="D4088" s="98"/>
      <c r="F4088" s="99"/>
      <c r="G4088" s="98"/>
      <c r="IE4088" s="79"/>
      <c r="IF4088" s="79"/>
      <c r="IG4088" s="79"/>
      <c r="IH4088" s="79"/>
      <c r="II4088" s="79"/>
      <c r="IJ4088" s="79"/>
      <c r="IK4088" s="79"/>
      <c r="IL4088" s="79"/>
    </row>
    <row r="4089" s="93" customFormat="1" ht="15.75" customHeight="1" spans="3:246">
      <c r="C4089" s="97"/>
      <c r="D4089" s="98"/>
      <c r="F4089" s="99"/>
      <c r="G4089" s="98"/>
      <c r="IE4089" s="79"/>
      <c r="IF4089" s="79"/>
      <c r="IG4089" s="79"/>
      <c r="IH4089" s="79"/>
      <c r="II4089" s="79"/>
      <c r="IJ4089" s="79"/>
      <c r="IK4089" s="79"/>
      <c r="IL4089" s="79"/>
    </row>
    <row r="4090" s="93" customFormat="1" ht="15.75" customHeight="1" spans="3:246">
      <c r="C4090" s="97"/>
      <c r="D4090" s="98"/>
      <c r="F4090" s="99"/>
      <c r="G4090" s="98"/>
      <c r="IE4090" s="79"/>
      <c r="IF4090" s="79"/>
      <c r="IG4090" s="79"/>
      <c r="IH4090" s="79"/>
      <c r="II4090" s="79"/>
      <c r="IJ4090" s="79"/>
      <c r="IK4090" s="79"/>
      <c r="IL4090" s="79"/>
    </row>
    <row r="4091" s="93" customFormat="1" ht="15.75" customHeight="1" spans="3:246">
      <c r="C4091" s="97"/>
      <c r="D4091" s="98"/>
      <c r="F4091" s="99"/>
      <c r="G4091" s="98"/>
      <c r="IE4091" s="79"/>
      <c r="IF4091" s="79"/>
      <c r="IG4091" s="79"/>
      <c r="IH4091" s="79"/>
      <c r="II4091" s="79"/>
      <c r="IJ4091" s="79"/>
      <c r="IK4091" s="79"/>
      <c r="IL4091" s="79"/>
    </row>
    <row r="4092" s="93" customFormat="1" ht="15.75" customHeight="1" spans="3:246">
      <c r="C4092" s="97"/>
      <c r="D4092" s="98"/>
      <c r="F4092" s="99"/>
      <c r="G4092" s="98"/>
      <c r="IE4092" s="79"/>
      <c r="IF4092" s="79"/>
      <c r="IG4092" s="79"/>
      <c r="IH4092" s="79"/>
      <c r="II4092" s="79"/>
      <c r="IJ4092" s="79"/>
      <c r="IK4092" s="79"/>
      <c r="IL4092" s="79"/>
    </row>
    <row r="4093" s="93" customFormat="1" ht="15.75" customHeight="1" spans="3:246">
      <c r="C4093" s="97"/>
      <c r="D4093" s="98"/>
      <c r="F4093" s="99"/>
      <c r="G4093" s="98"/>
      <c r="IE4093" s="79"/>
      <c r="IF4093" s="79"/>
      <c r="IG4093" s="79"/>
      <c r="IH4093" s="79"/>
      <c r="II4093" s="79"/>
      <c r="IJ4093" s="79"/>
      <c r="IK4093" s="79"/>
      <c r="IL4093" s="79"/>
    </row>
    <row r="4094" s="93" customFormat="1" ht="15.75" customHeight="1" spans="3:246">
      <c r="C4094" s="97"/>
      <c r="D4094" s="98"/>
      <c r="F4094" s="99"/>
      <c r="G4094" s="98"/>
      <c r="IE4094" s="79"/>
      <c r="IF4094" s="79"/>
      <c r="IG4094" s="79"/>
      <c r="IH4094" s="79"/>
      <c r="II4094" s="79"/>
      <c r="IJ4094" s="79"/>
      <c r="IK4094" s="79"/>
      <c r="IL4094" s="79"/>
    </row>
    <row r="4095" s="93" customFormat="1" ht="15.75" customHeight="1" spans="3:246">
      <c r="C4095" s="97"/>
      <c r="D4095" s="98"/>
      <c r="F4095" s="99"/>
      <c r="G4095" s="98"/>
      <c r="IE4095" s="79"/>
      <c r="IF4095" s="79"/>
      <c r="IG4095" s="79"/>
      <c r="IH4095" s="79"/>
      <c r="II4095" s="79"/>
      <c r="IJ4095" s="79"/>
      <c r="IK4095" s="79"/>
      <c r="IL4095" s="79"/>
    </row>
    <row r="4096" s="93" customFormat="1" ht="15.75" customHeight="1" spans="3:246">
      <c r="C4096" s="97"/>
      <c r="D4096" s="98"/>
      <c r="F4096" s="99"/>
      <c r="G4096" s="98"/>
      <c r="IE4096" s="79"/>
      <c r="IF4096" s="79"/>
      <c r="IG4096" s="79"/>
      <c r="IH4096" s="79"/>
      <c r="II4096" s="79"/>
      <c r="IJ4096" s="79"/>
      <c r="IK4096" s="79"/>
      <c r="IL4096" s="79"/>
    </row>
    <row r="4097" s="93" customFormat="1" ht="15.75" customHeight="1" spans="3:246">
      <c r="C4097" s="97"/>
      <c r="D4097" s="98"/>
      <c r="F4097" s="99"/>
      <c r="G4097" s="98"/>
      <c r="IE4097" s="79"/>
      <c r="IF4097" s="79"/>
      <c r="IG4097" s="79"/>
      <c r="IH4097" s="79"/>
      <c r="II4097" s="79"/>
      <c r="IJ4097" s="79"/>
      <c r="IK4097" s="79"/>
      <c r="IL4097" s="79"/>
    </row>
    <row r="4098" s="93" customFormat="1" ht="15.75" customHeight="1" spans="3:246">
      <c r="C4098" s="97"/>
      <c r="D4098" s="98"/>
      <c r="F4098" s="99"/>
      <c r="G4098" s="98"/>
      <c r="IE4098" s="79"/>
      <c r="IF4098" s="79"/>
      <c r="IG4098" s="79"/>
      <c r="IH4098" s="79"/>
      <c r="II4098" s="79"/>
      <c r="IJ4098" s="79"/>
      <c r="IK4098" s="79"/>
      <c r="IL4098" s="79"/>
    </row>
    <row r="4099" s="93" customFormat="1" ht="15.75" customHeight="1" spans="3:246">
      <c r="C4099" s="97"/>
      <c r="D4099" s="98"/>
      <c r="F4099" s="99"/>
      <c r="G4099" s="98"/>
      <c r="IE4099" s="79"/>
      <c r="IF4099" s="79"/>
      <c r="IG4099" s="79"/>
      <c r="IH4099" s="79"/>
      <c r="II4099" s="79"/>
      <c r="IJ4099" s="79"/>
      <c r="IK4099" s="79"/>
      <c r="IL4099" s="79"/>
    </row>
    <row r="4100" s="93" customFormat="1" ht="15.75" customHeight="1" spans="3:246">
      <c r="C4100" s="97"/>
      <c r="D4100" s="98"/>
      <c r="F4100" s="99"/>
      <c r="G4100" s="98"/>
      <c r="IE4100" s="79"/>
      <c r="IF4100" s="79"/>
      <c r="IG4100" s="79"/>
      <c r="IH4100" s="79"/>
      <c r="II4100" s="79"/>
      <c r="IJ4100" s="79"/>
      <c r="IK4100" s="79"/>
      <c r="IL4100" s="79"/>
    </row>
    <row r="4101" s="93" customFormat="1" ht="15.75" customHeight="1" spans="3:246">
      <c r="C4101" s="97"/>
      <c r="D4101" s="98"/>
      <c r="F4101" s="99"/>
      <c r="G4101" s="98"/>
      <c r="IE4101" s="79"/>
      <c r="IF4101" s="79"/>
      <c r="IG4101" s="79"/>
      <c r="IH4101" s="79"/>
      <c r="II4101" s="79"/>
      <c r="IJ4101" s="79"/>
      <c r="IK4101" s="79"/>
      <c r="IL4101" s="79"/>
    </row>
    <row r="4102" s="93" customFormat="1" ht="15.75" customHeight="1" spans="3:246">
      <c r="C4102" s="97"/>
      <c r="D4102" s="98"/>
      <c r="F4102" s="99"/>
      <c r="G4102" s="98"/>
      <c r="IE4102" s="79"/>
      <c r="IF4102" s="79"/>
      <c r="IG4102" s="79"/>
      <c r="IH4102" s="79"/>
      <c r="II4102" s="79"/>
      <c r="IJ4102" s="79"/>
      <c r="IK4102" s="79"/>
      <c r="IL4102" s="79"/>
    </row>
    <row r="4103" s="93" customFormat="1" ht="15.75" customHeight="1" spans="3:246">
      <c r="C4103" s="97"/>
      <c r="D4103" s="98"/>
      <c r="F4103" s="99"/>
      <c r="G4103" s="98"/>
      <c r="IE4103" s="79"/>
      <c r="IF4103" s="79"/>
      <c r="IG4103" s="79"/>
      <c r="IH4103" s="79"/>
      <c r="II4103" s="79"/>
      <c r="IJ4103" s="79"/>
      <c r="IK4103" s="79"/>
      <c r="IL4103" s="79"/>
    </row>
    <row r="4104" s="93" customFormat="1" ht="15.75" customHeight="1" spans="3:246">
      <c r="C4104" s="97"/>
      <c r="D4104" s="98"/>
      <c r="F4104" s="99"/>
      <c r="G4104" s="98"/>
      <c r="IE4104" s="79"/>
      <c r="IF4104" s="79"/>
      <c r="IG4104" s="79"/>
      <c r="IH4104" s="79"/>
      <c r="II4104" s="79"/>
      <c r="IJ4104" s="79"/>
      <c r="IK4104" s="79"/>
      <c r="IL4104" s="79"/>
    </row>
    <row r="4105" s="93" customFormat="1" ht="15.75" customHeight="1" spans="3:246">
      <c r="C4105" s="97"/>
      <c r="D4105" s="98"/>
      <c r="F4105" s="99"/>
      <c r="G4105" s="98"/>
      <c r="IE4105" s="79"/>
      <c r="IF4105" s="79"/>
      <c r="IG4105" s="79"/>
      <c r="IH4105" s="79"/>
      <c r="II4105" s="79"/>
      <c r="IJ4105" s="79"/>
      <c r="IK4105" s="79"/>
      <c r="IL4105" s="79"/>
    </row>
    <row r="4106" s="93" customFormat="1" ht="15.75" customHeight="1" spans="3:246">
      <c r="C4106" s="97"/>
      <c r="D4106" s="98"/>
      <c r="F4106" s="99"/>
      <c r="G4106" s="98"/>
      <c r="IE4106" s="79"/>
      <c r="IF4106" s="79"/>
      <c r="IG4106" s="79"/>
      <c r="IH4106" s="79"/>
      <c r="II4106" s="79"/>
      <c r="IJ4106" s="79"/>
      <c r="IK4106" s="79"/>
      <c r="IL4106" s="79"/>
    </row>
    <row r="4107" s="93" customFormat="1" ht="15.75" customHeight="1" spans="3:246">
      <c r="C4107" s="97"/>
      <c r="D4107" s="98"/>
      <c r="F4107" s="99"/>
      <c r="G4107" s="98"/>
      <c r="IE4107" s="79"/>
      <c r="IF4107" s="79"/>
      <c r="IG4107" s="79"/>
      <c r="IH4107" s="79"/>
      <c r="II4107" s="79"/>
      <c r="IJ4107" s="79"/>
      <c r="IK4107" s="79"/>
      <c r="IL4107" s="79"/>
    </row>
    <row r="4108" s="93" customFormat="1" ht="15.75" customHeight="1" spans="3:246">
      <c r="C4108" s="97"/>
      <c r="D4108" s="98"/>
      <c r="F4108" s="99"/>
      <c r="G4108" s="98"/>
      <c r="IE4108" s="79"/>
      <c r="IF4108" s="79"/>
      <c r="IG4108" s="79"/>
      <c r="IH4108" s="79"/>
      <c r="II4108" s="79"/>
      <c r="IJ4108" s="79"/>
      <c r="IK4108" s="79"/>
      <c r="IL4108" s="79"/>
    </row>
    <row r="4109" s="93" customFormat="1" ht="15.75" customHeight="1" spans="3:246">
      <c r="C4109" s="97"/>
      <c r="D4109" s="98"/>
      <c r="F4109" s="99"/>
      <c r="G4109" s="98"/>
      <c r="IE4109" s="79"/>
      <c r="IF4109" s="79"/>
      <c r="IG4109" s="79"/>
      <c r="IH4109" s="79"/>
      <c r="II4109" s="79"/>
      <c r="IJ4109" s="79"/>
      <c r="IK4109" s="79"/>
      <c r="IL4109" s="79"/>
    </row>
    <row r="4110" s="93" customFormat="1" ht="15.75" customHeight="1" spans="3:246">
      <c r="C4110" s="97"/>
      <c r="D4110" s="98"/>
      <c r="F4110" s="99"/>
      <c r="G4110" s="98"/>
      <c r="IE4110" s="79"/>
      <c r="IF4110" s="79"/>
      <c r="IG4110" s="79"/>
      <c r="IH4110" s="79"/>
      <c r="II4110" s="79"/>
      <c r="IJ4110" s="79"/>
      <c r="IK4110" s="79"/>
      <c r="IL4110" s="79"/>
    </row>
    <row r="4111" s="93" customFormat="1" ht="15.75" customHeight="1" spans="3:246">
      <c r="C4111" s="97"/>
      <c r="D4111" s="98"/>
      <c r="F4111" s="99"/>
      <c r="G4111" s="98"/>
      <c r="IE4111" s="79"/>
      <c r="IF4111" s="79"/>
      <c r="IG4111" s="79"/>
      <c r="IH4111" s="79"/>
      <c r="II4111" s="79"/>
      <c r="IJ4111" s="79"/>
      <c r="IK4111" s="79"/>
      <c r="IL4111" s="79"/>
    </row>
    <row r="4112" s="93" customFormat="1" ht="15.75" customHeight="1" spans="3:246">
      <c r="C4112" s="97"/>
      <c r="D4112" s="98"/>
      <c r="F4112" s="99"/>
      <c r="G4112" s="98"/>
      <c r="IE4112" s="79"/>
      <c r="IF4112" s="79"/>
      <c r="IG4112" s="79"/>
      <c r="IH4112" s="79"/>
      <c r="II4112" s="79"/>
      <c r="IJ4112" s="79"/>
      <c r="IK4112" s="79"/>
      <c r="IL4112" s="79"/>
    </row>
    <row r="4113" s="93" customFormat="1" ht="15.75" customHeight="1" spans="3:246">
      <c r="C4113" s="97"/>
      <c r="D4113" s="98"/>
      <c r="F4113" s="99"/>
      <c r="G4113" s="98"/>
      <c r="IE4113" s="79"/>
      <c r="IF4113" s="79"/>
      <c r="IG4113" s="79"/>
      <c r="IH4113" s="79"/>
      <c r="II4113" s="79"/>
      <c r="IJ4113" s="79"/>
      <c r="IK4113" s="79"/>
      <c r="IL4113" s="79"/>
    </row>
    <row r="4114" s="93" customFormat="1" ht="15.75" customHeight="1" spans="3:246">
      <c r="C4114" s="97"/>
      <c r="D4114" s="98"/>
      <c r="F4114" s="99"/>
      <c r="G4114" s="98"/>
      <c r="IE4114" s="79"/>
      <c r="IF4114" s="79"/>
      <c r="IG4114" s="79"/>
      <c r="IH4114" s="79"/>
      <c r="II4114" s="79"/>
      <c r="IJ4114" s="79"/>
      <c r="IK4114" s="79"/>
      <c r="IL4114" s="79"/>
    </row>
    <row r="4115" s="93" customFormat="1" ht="15.75" customHeight="1" spans="3:246">
      <c r="C4115" s="97"/>
      <c r="D4115" s="98"/>
      <c r="F4115" s="99"/>
      <c r="G4115" s="98"/>
      <c r="IE4115" s="79"/>
      <c r="IF4115" s="79"/>
      <c r="IG4115" s="79"/>
      <c r="IH4115" s="79"/>
      <c r="II4115" s="79"/>
      <c r="IJ4115" s="79"/>
      <c r="IK4115" s="79"/>
      <c r="IL4115" s="79"/>
    </row>
    <row r="4116" s="93" customFormat="1" ht="15.75" customHeight="1" spans="3:246">
      <c r="C4116" s="97"/>
      <c r="D4116" s="98"/>
      <c r="F4116" s="99"/>
      <c r="G4116" s="98"/>
      <c r="IE4116" s="79"/>
      <c r="IF4116" s="79"/>
      <c r="IG4116" s="79"/>
      <c r="IH4116" s="79"/>
      <c r="II4116" s="79"/>
      <c r="IJ4116" s="79"/>
      <c r="IK4116" s="79"/>
      <c r="IL4116" s="79"/>
    </row>
    <row r="4117" s="93" customFormat="1" ht="15.75" customHeight="1" spans="3:246">
      <c r="C4117" s="97"/>
      <c r="D4117" s="98"/>
      <c r="F4117" s="99"/>
      <c r="G4117" s="98"/>
      <c r="IE4117" s="79"/>
      <c r="IF4117" s="79"/>
      <c r="IG4117" s="79"/>
      <c r="IH4117" s="79"/>
      <c r="II4117" s="79"/>
      <c r="IJ4117" s="79"/>
      <c r="IK4117" s="79"/>
      <c r="IL4117" s="79"/>
    </row>
    <row r="4118" s="93" customFormat="1" ht="15.75" customHeight="1" spans="3:246">
      <c r="C4118" s="97"/>
      <c r="D4118" s="98"/>
      <c r="F4118" s="99"/>
      <c r="G4118" s="98"/>
      <c r="IE4118" s="79"/>
      <c r="IF4118" s="79"/>
      <c r="IG4118" s="79"/>
      <c r="IH4118" s="79"/>
      <c r="II4118" s="79"/>
      <c r="IJ4118" s="79"/>
      <c r="IK4118" s="79"/>
      <c r="IL4118" s="79"/>
    </row>
    <row r="4119" s="93" customFormat="1" ht="15.75" customHeight="1" spans="3:246">
      <c r="C4119" s="97"/>
      <c r="D4119" s="98"/>
      <c r="F4119" s="99"/>
      <c r="G4119" s="98"/>
      <c r="IE4119" s="79"/>
      <c r="IF4119" s="79"/>
      <c r="IG4119" s="79"/>
      <c r="IH4119" s="79"/>
      <c r="II4119" s="79"/>
      <c r="IJ4119" s="79"/>
      <c r="IK4119" s="79"/>
      <c r="IL4119" s="79"/>
    </row>
    <row r="4120" s="93" customFormat="1" ht="15.75" customHeight="1" spans="3:246">
      <c r="C4120" s="97"/>
      <c r="D4120" s="98"/>
      <c r="F4120" s="99"/>
      <c r="G4120" s="98"/>
      <c r="IE4120" s="79"/>
      <c r="IF4120" s="79"/>
      <c r="IG4120" s="79"/>
      <c r="IH4120" s="79"/>
      <c r="II4120" s="79"/>
      <c r="IJ4120" s="79"/>
      <c r="IK4120" s="79"/>
      <c r="IL4120" s="79"/>
    </row>
    <row r="4121" s="93" customFormat="1" ht="15.75" customHeight="1" spans="3:246">
      <c r="C4121" s="97"/>
      <c r="D4121" s="98"/>
      <c r="F4121" s="99"/>
      <c r="G4121" s="98"/>
      <c r="IE4121" s="79"/>
      <c r="IF4121" s="79"/>
      <c r="IG4121" s="79"/>
      <c r="IH4121" s="79"/>
      <c r="II4121" s="79"/>
      <c r="IJ4121" s="79"/>
      <c r="IK4121" s="79"/>
      <c r="IL4121" s="79"/>
    </row>
    <row r="4122" s="93" customFormat="1" ht="15.75" customHeight="1" spans="3:246">
      <c r="C4122" s="97"/>
      <c r="D4122" s="98"/>
      <c r="F4122" s="99"/>
      <c r="G4122" s="98"/>
      <c r="IE4122" s="79"/>
      <c r="IF4122" s="79"/>
      <c r="IG4122" s="79"/>
      <c r="IH4122" s="79"/>
      <c r="II4122" s="79"/>
      <c r="IJ4122" s="79"/>
      <c r="IK4122" s="79"/>
      <c r="IL4122" s="79"/>
    </row>
    <row r="4123" s="93" customFormat="1" ht="15.75" customHeight="1" spans="3:246">
      <c r="C4123" s="97"/>
      <c r="D4123" s="98"/>
      <c r="F4123" s="99"/>
      <c r="G4123" s="98"/>
      <c r="IE4123" s="79"/>
      <c r="IF4123" s="79"/>
      <c r="IG4123" s="79"/>
      <c r="IH4123" s="79"/>
      <c r="II4123" s="79"/>
      <c r="IJ4123" s="79"/>
      <c r="IK4123" s="79"/>
      <c r="IL4123" s="79"/>
    </row>
    <row r="4124" s="93" customFormat="1" ht="15.75" customHeight="1" spans="3:246">
      <c r="C4124" s="97"/>
      <c r="D4124" s="98"/>
      <c r="F4124" s="99"/>
      <c r="G4124" s="98"/>
      <c r="IE4124" s="79"/>
      <c r="IF4124" s="79"/>
      <c r="IG4124" s="79"/>
      <c r="IH4124" s="79"/>
      <c r="II4124" s="79"/>
      <c r="IJ4124" s="79"/>
      <c r="IK4124" s="79"/>
      <c r="IL4124" s="79"/>
    </row>
    <row r="4125" s="93" customFormat="1" ht="15.75" customHeight="1" spans="3:246">
      <c r="C4125" s="97"/>
      <c r="D4125" s="98"/>
      <c r="F4125" s="99"/>
      <c r="G4125" s="98"/>
      <c r="IE4125" s="79"/>
      <c r="IF4125" s="79"/>
      <c r="IG4125" s="79"/>
      <c r="IH4125" s="79"/>
      <c r="II4125" s="79"/>
      <c r="IJ4125" s="79"/>
      <c r="IK4125" s="79"/>
      <c r="IL4125" s="79"/>
    </row>
    <row r="4126" s="93" customFormat="1" ht="15.75" customHeight="1" spans="3:246">
      <c r="C4126" s="97"/>
      <c r="D4126" s="98"/>
      <c r="F4126" s="99"/>
      <c r="G4126" s="98"/>
      <c r="IE4126" s="79"/>
      <c r="IF4126" s="79"/>
      <c r="IG4126" s="79"/>
      <c r="IH4126" s="79"/>
      <c r="II4126" s="79"/>
      <c r="IJ4126" s="79"/>
      <c r="IK4126" s="79"/>
      <c r="IL4126" s="79"/>
    </row>
    <row r="4127" s="93" customFormat="1" ht="15.75" customHeight="1" spans="3:246">
      <c r="C4127" s="97"/>
      <c r="D4127" s="98"/>
      <c r="F4127" s="99"/>
      <c r="G4127" s="98"/>
      <c r="IE4127" s="79"/>
      <c r="IF4127" s="79"/>
      <c r="IG4127" s="79"/>
      <c r="IH4127" s="79"/>
      <c r="II4127" s="79"/>
      <c r="IJ4127" s="79"/>
      <c r="IK4127" s="79"/>
      <c r="IL4127" s="79"/>
    </row>
    <row r="4128" s="93" customFormat="1" ht="15.75" customHeight="1" spans="3:246">
      <c r="C4128" s="97"/>
      <c r="D4128" s="98"/>
      <c r="F4128" s="99"/>
      <c r="G4128" s="98"/>
      <c r="IE4128" s="79"/>
      <c r="IF4128" s="79"/>
      <c r="IG4128" s="79"/>
      <c r="IH4128" s="79"/>
      <c r="II4128" s="79"/>
      <c r="IJ4128" s="79"/>
      <c r="IK4128" s="79"/>
      <c r="IL4128" s="79"/>
    </row>
    <row r="4129" s="93" customFormat="1" ht="15.75" customHeight="1" spans="3:246">
      <c r="C4129" s="97"/>
      <c r="D4129" s="98"/>
      <c r="F4129" s="99"/>
      <c r="G4129" s="98"/>
      <c r="IE4129" s="79"/>
      <c r="IF4129" s="79"/>
      <c r="IG4129" s="79"/>
      <c r="IH4129" s="79"/>
      <c r="II4129" s="79"/>
      <c r="IJ4129" s="79"/>
      <c r="IK4129" s="79"/>
      <c r="IL4129" s="79"/>
    </row>
    <row r="4130" s="93" customFormat="1" ht="15.75" customHeight="1" spans="3:246">
      <c r="C4130" s="97"/>
      <c r="D4130" s="98"/>
      <c r="F4130" s="99"/>
      <c r="G4130" s="98"/>
      <c r="IE4130" s="79"/>
      <c r="IF4130" s="79"/>
      <c r="IG4130" s="79"/>
      <c r="IH4130" s="79"/>
      <c r="II4130" s="79"/>
      <c r="IJ4130" s="79"/>
      <c r="IK4130" s="79"/>
      <c r="IL4130" s="79"/>
    </row>
    <row r="4131" s="93" customFormat="1" ht="15.75" customHeight="1" spans="3:246">
      <c r="C4131" s="97"/>
      <c r="D4131" s="98"/>
      <c r="F4131" s="99"/>
      <c r="G4131" s="98"/>
      <c r="IE4131" s="79"/>
      <c r="IF4131" s="79"/>
      <c r="IG4131" s="79"/>
      <c r="IH4131" s="79"/>
      <c r="II4131" s="79"/>
      <c r="IJ4131" s="79"/>
      <c r="IK4131" s="79"/>
      <c r="IL4131" s="79"/>
    </row>
    <row r="4132" s="93" customFormat="1" ht="15.75" customHeight="1" spans="3:246">
      <c r="C4132" s="97"/>
      <c r="D4132" s="98"/>
      <c r="F4132" s="99"/>
      <c r="G4132" s="98"/>
      <c r="IE4132" s="79"/>
      <c r="IF4132" s="79"/>
      <c r="IG4132" s="79"/>
      <c r="IH4132" s="79"/>
      <c r="II4132" s="79"/>
      <c r="IJ4132" s="79"/>
      <c r="IK4132" s="79"/>
      <c r="IL4132" s="79"/>
    </row>
    <row r="4133" s="93" customFormat="1" ht="15.75" customHeight="1" spans="3:246">
      <c r="C4133" s="97"/>
      <c r="D4133" s="98"/>
      <c r="F4133" s="99"/>
      <c r="G4133" s="98"/>
      <c r="IE4133" s="79"/>
      <c r="IF4133" s="79"/>
      <c r="IG4133" s="79"/>
      <c r="IH4133" s="79"/>
      <c r="II4133" s="79"/>
      <c r="IJ4133" s="79"/>
      <c r="IK4133" s="79"/>
      <c r="IL4133" s="79"/>
    </row>
    <row r="4134" s="93" customFormat="1" ht="15.75" customHeight="1" spans="3:246">
      <c r="C4134" s="97"/>
      <c r="D4134" s="98"/>
      <c r="F4134" s="99"/>
      <c r="G4134" s="98"/>
      <c r="IE4134" s="79"/>
      <c r="IF4134" s="79"/>
      <c r="IG4134" s="79"/>
      <c r="IH4134" s="79"/>
      <c r="II4134" s="79"/>
      <c r="IJ4134" s="79"/>
      <c r="IK4134" s="79"/>
      <c r="IL4134" s="79"/>
    </row>
    <row r="4135" s="93" customFormat="1" ht="15.75" customHeight="1" spans="3:246">
      <c r="C4135" s="97"/>
      <c r="D4135" s="98"/>
      <c r="F4135" s="99"/>
      <c r="G4135" s="98"/>
      <c r="IE4135" s="79"/>
      <c r="IF4135" s="79"/>
      <c r="IG4135" s="79"/>
      <c r="IH4135" s="79"/>
      <c r="II4135" s="79"/>
      <c r="IJ4135" s="79"/>
      <c r="IK4135" s="79"/>
      <c r="IL4135" s="79"/>
    </row>
    <row r="4136" s="93" customFormat="1" ht="15.75" customHeight="1" spans="3:246">
      <c r="C4136" s="97"/>
      <c r="D4136" s="98"/>
      <c r="F4136" s="99"/>
      <c r="G4136" s="98"/>
      <c r="IE4136" s="79"/>
      <c r="IF4136" s="79"/>
      <c r="IG4136" s="79"/>
      <c r="IH4136" s="79"/>
      <c r="II4136" s="79"/>
      <c r="IJ4136" s="79"/>
      <c r="IK4136" s="79"/>
      <c r="IL4136" s="79"/>
    </row>
    <row r="4137" s="93" customFormat="1" ht="15.75" customHeight="1" spans="3:246">
      <c r="C4137" s="97"/>
      <c r="D4137" s="98"/>
      <c r="F4137" s="99"/>
      <c r="G4137" s="98"/>
      <c r="IE4137" s="79"/>
      <c r="IF4137" s="79"/>
      <c r="IG4137" s="79"/>
      <c r="IH4137" s="79"/>
      <c r="II4137" s="79"/>
      <c r="IJ4137" s="79"/>
      <c r="IK4137" s="79"/>
      <c r="IL4137" s="79"/>
    </row>
    <row r="4138" s="93" customFormat="1" ht="15.75" customHeight="1" spans="3:246">
      <c r="C4138" s="97"/>
      <c r="D4138" s="98"/>
      <c r="F4138" s="99"/>
      <c r="G4138" s="98"/>
      <c r="IE4138" s="79"/>
      <c r="IF4138" s="79"/>
      <c r="IG4138" s="79"/>
      <c r="IH4138" s="79"/>
      <c r="II4138" s="79"/>
      <c r="IJ4138" s="79"/>
      <c r="IK4138" s="79"/>
      <c r="IL4138" s="79"/>
    </row>
    <row r="4139" s="93" customFormat="1" ht="15.75" customHeight="1" spans="3:246">
      <c r="C4139" s="97"/>
      <c r="D4139" s="98"/>
      <c r="F4139" s="99"/>
      <c r="G4139" s="98"/>
      <c r="IE4139" s="79"/>
      <c r="IF4139" s="79"/>
      <c r="IG4139" s="79"/>
      <c r="IH4139" s="79"/>
      <c r="II4139" s="79"/>
      <c r="IJ4139" s="79"/>
      <c r="IK4139" s="79"/>
      <c r="IL4139" s="79"/>
    </row>
    <row r="4140" s="93" customFormat="1" ht="15.75" customHeight="1" spans="3:246">
      <c r="C4140" s="97"/>
      <c r="D4140" s="98"/>
      <c r="F4140" s="99"/>
      <c r="G4140" s="98"/>
      <c r="IE4140" s="79"/>
      <c r="IF4140" s="79"/>
      <c r="IG4140" s="79"/>
      <c r="IH4140" s="79"/>
      <c r="II4140" s="79"/>
      <c r="IJ4140" s="79"/>
      <c r="IK4140" s="79"/>
      <c r="IL4140" s="79"/>
    </row>
    <row r="4141" s="93" customFormat="1" ht="15.75" customHeight="1" spans="3:246">
      <c r="C4141" s="97"/>
      <c r="D4141" s="98"/>
      <c r="F4141" s="99"/>
      <c r="G4141" s="98"/>
      <c r="IE4141" s="79"/>
      <c r="IF4141" s="79"/>
      <c r="IG4141" s="79"/>
      <c r="IH4141" s="79"/>
      <c r="II4141" s="79"/>
      <c r="IJ4141" s="79"/>
      <c r="IK4141" s="79"/>
      <c r="IL4141" s="79"/>
    </row>
    <row r="4142" s="93" customFormat="1" ht="15.75" customHeight="1" spans="3:246">
      <c r="C4142" s="97"/>
      <c r="D4142" s="98"/>
      <c r="F4142" s="99"/>
      <c r="G4142" s="98"/>
      <c r="IE4142" s="79"/>
      <c r="IF4142" s="79"/>
      <c r="IG4142" s="79"/>
      <c r="IH4142" s="79"/>
      <c r="II4142" s="79"/>
      <c r="IJ4142" s="79"/>
      <c r="IK4142" s="79"/>
      <c r="IL4142" s="79"/>
    </row>
    <row r="4143" s="93" customFormat="1" ht="15.75" customHeight="1" spans="3:246">
      <c r="C4143" s="97"/>
      <c r="D4143" s="98"/>
      <c r="F4143" s="99"/>
      <c r="G4143" s="98"/>
      <c r="IE4143" s="79"/>
      <c r="IF4143" s="79"/>
      <c r="IG4143" s="79"/>
      <c r="IH4143" s="79"/>
      <c r="II4143" s="79"/>
      <c r="IJ4143" s="79"/>
      <c r="IK4143" s="79"/>
      <c r="IL4143" s="79"/>
    </row>
    <row r="4144" s="93" customFormat="1" ht="15.75" customHeight="1" spans="3:246">
      <c r="C4144" s="97"/>
      <c r="D4144" s="98"/>
      <c r="F4144" s="99"/>
      <c r="G4144" s="98"/>
      <c r="IE4144" s="79"/>
      <c r="IF4144" s="79"/>
      <c r="IG4144" s="79"/>
      <c r="IH4144" s="79"/>
      <c r="II4144" s="79"/>
      <c r="IJ4144" s="79"/>
      <c r="IK4144" s="79"/>
      <c r="IL4144" s="79"/>
    </row>
    <row r="4145" s="93" customFormat="1" ht="15.75" customHeight="1" spans="3:246">
      <c r="C4145" s="97"/>
      <c r="D4145" s="98"/>
      <c r="F4145" s="99"/>
      <c r="G4145" s="98"/>
      <c r="IE4145" s="79"/>
      <c r="IF4145" s="79"/>
      <c r="IG4145" s="79"/>
      <c r="IH4145" s="79"/>
      <c r="II4145" s="79"/>
      <c r="IJ4145" s="79"/>
      <c r="IK4145" s="79"/>
      <c r="IL4145" s="79"/>
    </row>
    <row r="4146" s="93" customFormat="1" ht="15.75" customHeight="1" spans="3:246">
      <c r="C4146" s="97"/>
      <c r="D4146" s="98"/>
      <c r="F4146" s="99"/>
      <c r="G4146" s="98"/>
      <c r="IE4146" s="79"/>
      <c r="IF4146" s="79"/>
      <c r="IG4146" s="79"/>
      <c r="IH4146" s="79"/>
      <c r="II4146" s="79"/>
      <c r="IJ4146" s="79"/>
      <c r="IK4146" s="79"/>
      <c r="IL4146" s="79"/>
    </row>
    <row r="4147" s="93" customFormat="1" ht="15.75" customHeight="1" spans="3:246">
      <c r="C4147" s="97"/>
      <c r="D4147" s="98"/>
      <c r="F4147" s="99"/>
      <c r="G4147" s="98"/>
      <c r="IE4147" s="79"/>
      <c r="IF4147" s="79"/>
      <c r="IG4147" s="79"/>
      <c r="IH4147" s="79"/>
      <c r="II4147" s="79"/>
      <c r="IJ4147" s="79"/>
      <c r="IK4147" s="79"/>
      <c r="IL4147" s="79"/>
    </row>
    <row r="4148" s="93" customFormat="1" ht="15.75" customHeight="1" spans="3:246">
      <c r="C4148" s="97"/>
      <c r="D4148" s="98"/>
      <c r="F4148" s="99"/>
      <c r="G4148" s="98"/>
      <c r="IE4148" s="79"/>
      <c r="IF4148" s="79"/>
      <c r="IG4148" s="79"/>
      <c r="IH4148" s="79"/>
      <c r="II4148" s="79"/>
      <c r="IJ4148" s="79"/>
      <c r="IK4148" s="79"/>
      <c r="IL4148" s="79"/>
    </row>
    <row r="4149" s="93" customFormat="1" ht="15.75" customHeight="1" spans="3:246">
      <c r="C4149" s="97"/>
      <c r="D4149" s="98"/>
      <c r="F4149" s="99"/>
      <c r="G4149" s="98"/>
      <c r="IE4149" s="79"/>
      <c r="IF4149" s="79"/>
      <c r="IG4149" s="79"/>
      <c r="IH4149" s="79"/>
      <c r="II4149" s="79"/>
      <c r="IJ4149" s="79"/>
      <c r="IK4149" s="79"/>
      <c r="IL4149" s="79"/>
    </row>
    <row r="4150" s="93" customFormat="1" ht="15.75" customHeight="1" spans="3:246">
      <c r="C4150" s="97"/>
      <c r="D4150" s="98"/>
      <c r="F4150" s="99"/>
      <c r="G4150" s="98"/>
      <c r="IE4150" s="79"/>
      <c r="IF4150" s="79"/>
      <c r="IG4150" s="79"/>
      <c r="IH4150" s="79"/>
      <c r="II4150" s="79"/>
      <c r="IJ4150" s="79"/>
      <c r="IK4150" s="79"/>
      <c r="IL4150" s="79"/>
    </row>
    <row r="4151" s="93" customFormat="1" ht="15.75" customHeight="1" spans="3:246">
      <c r="C4151" s="97"/>
      <c r="D4151" s="98"/>
      <c r="F4151" s="99"/>
      <c r="G4151" s="98"/>
      <c r="IE4151" s="79"/>
      <c r="IF4151" s="79"/>
      <c r="IG4151" s="79"/>
      <c r="IH4151" s="79"/>
      <c r="II4151" s="79"/>
      <c r="IJ4151" s="79"/>
      <c r="IK4151" s="79"/>
      <c r="IL4151" s="79"/>
    </row>
    <row r="4152" s="93" customFormat="1" ht="15.75" customHeight="1" spans="3:246">
      <c r="C4152" s="97"/>
      <c r="D4152" s="98"/>
      <c r="F4152" s="99"/>
      <c r="G4152" s="98"/>
      <c r="IE4152" s="79"/>
      <c r="IF4152" s="79"/>
      <c r="IG4152" s="79"/>
      <c r="IH4152" s="79"/>
      <c r="II4152" s="79"/>
      <c r="IJ4152" s="79"/>
      <c r="IK4152" s="79"/>
      <c r="IL4152" s="79"/>
    </row>
    <row r="4153" s="93" customFormat="1" ht="15.75" customHeight="1" spans="3:246">
      <c r="C4153" s="97"/>
      <c r="D4153" s="98"/>
      <c r="F4153" s="99"/>
      <c r="G4153" s="98"/>
      <c r="IE4153" s="79"/>
      <c r="IF4153" s="79"/>
      <c r="IG4153" s="79"/>
      <c r="IH4153" s="79"/>
      <c r="II4153" s="79"/>
      <c r="IJ4153" s="79"/>
      <c r="IK4153" s="79"/>
      <c r="IL4153" s="79"/>
    </row>
    <row r="4154" s="93" customFormat="1" ht="15.75" customHeight="1" spans="3:246">
      <c r="C4154" s="97"/>
      <c r="D4154" s="98"/>
      <c r="F4154" s="99"/>
      <c r="G4154" s="98"/>
      <c r="IE4154" s="79"/>
      <c r="IF4154" s="79"/>
      <c r="IG4154" s="79"/>
      <c r="IH4154" s="79"/>
      <c r="II4154" s="79"/>
      <c r="IJ4154" s="79"/>
      <c r="IK4154" s="79"/>
      <c r="IL4154" s="79"/>
    </row>
    <row r="4155" s="93" customFormat="1" ht="15.75" customHeight="1" spans="3:246">
      <c r="C4155" s="97"/>
      <c r="D4155" s="98"/>
      <c r="F4155" s="99"/>
      <c r="G4155" s="98"/>
      <c r="IE4155" s="79"/>
      <c r="IF4155" s="79"/>
      <c r="IG4155" s="79"/>
      <c r="IH4155" s="79"/>
      <c r="II4155" s="79"/>
      <c r="IJ4155" s="79"/>
      <c r="IK4155" s="79"/>
      <c r="IL4155" s="79"/>
    </row>
    <row r="4156" s="93" customFormat="1" ht="15.75" customHeight="1" spans="3:246">
      <c r="C4156" s="97"/>
      <c r="D4156" s="98"/>
      <c r="F4156" s="99"/>
      <c r="G4156" s="98"/>
      <c r="IE4156" s="79"/>
      <c r="IF4156" s="79"/>
      <c r="IG4156" s="79"/>
      <c r="IH4156" s="79"/>
      <c r="II4156" s="79"/>
      <c r="IJ4156" s="79"/>
      <c r="IK4156" s="79"/>
      <c r="IL4156" s="79"/>
    </row>
    <row r="4157" s="93" customFormat="1" ht="15.75" customHeight="1" spans="3:246">
      <c r="C4157" s="97"/>
      <c r="D4157" s="98"/>
      <c r="F4157" s="99"/>
      <c r="G4157" s="98"/>
      <c r="IE4157" s="79"/>
      <c r="IF4157" s="79"/>
      <c r="IG4157" s="79"/>
      <c r="IH4157" s="79"/>
      <c r="II4157" s="79"/>
      <c r="IJ4157" s="79"/>
      <c r="IK4157" s="79"/>
      <c r="IL4157" s="79"/>
    </row>
    <row r="4158" s="93" customFormat="1" ht="15.75" customHeight="1" spans="3:246">
      <c r="C4158" s="97"/>
      <c r="D4158" s="98"/>
      <c r="F4158" s="99"/>
      <c r="G4158" s="98"/>
      <c r="IE4158" s="79"/>
      <c r="IF4158" s="79"/>
      <c r="IG4158" s="79"/>
      <c r="IH4158" s="79"/>
      <c r="II4158" s="79"/>
      <c r="IJ4158" s="79"/>
      <c r="IK4158" s="79"/>
      <c r="IL4158" s="79"/>
    </row>
    <row r="4159" s="93" customFormat="1" ht="15.75" customHeight="1" spans="3:246">
      <c r="C4159" s="97"/>
      <c r="D4159" s="98"/>
      <c r="F4159" s="99"/>
      <c r="G4159" s="98"/>
      <c r="IE4159" s="79"/>
      <c r="IF4159" s="79"/>
      <c r="IG4159" s="79"/>
      <c r="IH4159" s="79"/>
      <c r="II4159" s="79"/>
      <c r="IJ4159" s="79"/>
      <c r="IK4159" s="79"/>
      <c r="IL4159" s="79"/>
    </row>
    <row r="4160" s="93" customFormat="1" ht="15.75" customHeight="1" spans="3:246">
      <c r="C4160" s="97"/>
      <c r="D4160" s="98"/>
      <c r="F4160" s="99"/>
      <c r="G4160" s="98"/>
      <c r="IE4160" s="79"/>
      <c r="IF4160" s="79"/>
      <c r="IG4160" s="79"/>
      <c r="IH4160" s="79"/>
      <c r="II4160" s="79"/>
      <c r="IJ4160" s="79"/>
      <c r="IK4160" s="79"/>
      <c r="IL4160" s="79"/>
    </row>
    <row r="4161" s="93" customFormat="1" ht="15.75" customHeight="1" spans="3:246">
      <c r="C4161" s="97"/>
      <c r="D4161" s="98"/>
      <c r="F4161" s="99"/>
      <c r="G4161" s="98"/>
      <c r="IE4161" s="79"/>
      <c r="IF4161" s="79"/>
      <c r="IG4161" s="79"/>
      <c r="IH4161" s="79"/>
      <c r="II4161" s="79"/>
      <c r="IJ4161" s="79"/>
      <c r="IK4161" s="79"/>
      <c r="IL4161" s="79"/>
    </row>
    <row r="4162" s="93" customFormat="1" ht="15.75" customHeight="1" spans="3:246">
      <c r="C4162" s="97"/>
      <c r="D4162" s="98"/>
      <c r="F4162" s="99"/>
      <c r="G4162" s="98"/>
      <c r="IE4162" s="79"/>
      <c r="IF4162" s="79"/>
      <c r="IG4162" s="79"/>
      <c r="IH4162" s="79"/>
      <c r="II4162" s="79"/>
      <c r="IJ4162" s="79"/>
      <c r="IK4162" s="79"/>
      <c r="IL4162" s="79"/>
    </row>
    <row r="4163" s="93" customFormat="1" ht="15.75" customHeight="1" spans="3:246">
      <c r="C4163" s="97"/>
      <c r="D4163" s="98"/>
      <c r="F4163" s="99"/>
      <c r="G4163" s="98"/>
      <c r="IE4163" s="79"/>
      <c r="IF4163" s="79"/>
      <c r="IG4163" s="79"/>
      <c r="IH4163" s="79"/>
      <c r="II4163" s="79"/>
      <c r="IJ4163" s="79"/>
      <c r="IK4163" s="79"/>
      <c r="IL4163" s="79"/>
    </row>
    <row r="4164" s="93" customFormat="1" ht="15.75" customHeight="1" spans="3:246">
      <c r="C4164" s="97"/>
      <c r="D4164" s="98"/>
      <c r="F4164" s="99"/>
      <c r="G4164" s="98"/>
      <c r="IE4164" s="79"/>
      <c r="IF4164" s="79"/>
      <c r="IG4164" s="79"/>
      <c r="IH4164" s="79"/>
      <c r="II4164" s="79"/>
      <c r="IJ4164" s="79"/>
      <c r="IK4164" s="79"/>
      <c r="IL4164" s="79"/>
    </row>
    <row r="4165" s="93" customFormat="1" ht="15.75" customHeight="1" spans="3:246">
      <c r="C4165" s="97"/>
      <c r="D4165" s="98"/>
      <c r="F4165" s="99"/>
      <c r="G4165" s="98"/>
      <c r="IE4165" s="79"/>
      <c r="IF4165" s="79"/>
      <c r="IG4165" s="79"/>
      <c r="IH4165" s="79"/>
      <c r="II4165" s="79"/>
      <c r="IJ4165" s="79"/>
      <c r="IK4165" s="79"/>
      <c r="IL4165" s="79"/>
    </row>
    <row r="4166" s="93" customFormat="1" ht="15.75" customHeight="1" spans="3:246">
      <c r="C4166" s="97"/>
      <c r="D4166" s="98"/>
      <c r="F4166" s="99"/>
      <c r="G4166" s="98"/>
      <c r="IE4166" s="79"/>
      <c r="IF4166" s="79"/>
      <c r="IG4166" s="79"/>
      <c r="IH4166" s="79"/>
      <c r="II4166" s="79"/>
      <c r="IJ4166" s="79"/>
      <c r="IK4166" s="79"/>
      <c r="IL4166" s="79"/>
    </row>
    <row r="4167" s="93" customFormat="1" ht="15.75" customHeight="1" spans="3:246">
      <c r="C4167" s="97"/>
      <c r="D4167" s="98"/>
      <c r="F4167" s="99"/>
      <c r="G4167" s="98"/>
      <c r="IE4167" s="79"/>
      <c r="IF4167" s="79"/>
      <c r="IG4167" s="79"/>
      <c r="IH4167" s="79"/>
      <c r="II4167" s="79"/>
      <c r="IJ4167" s="79"/>
      <c r="IK4167" s="79"/>
      <c r="IL4167" s="79"/>
    </row>
    <row r="4168" s="93" customFormat="1" ht="15.75" customHeight="1" spans="3:246">
      <c r="C4168" s="97"/>
      <c r="D4168" s="98"/>
      <c r="F4168" s="99"/>
      <c r="G4168" s="98"/>
      <c r="IE4168" s="79"/>
      <c r="IF4168" s="79"/>
      <c r="IG4168" s="79"/>
      <c r="IH4168" s="79"/>
      <c r="II4168" s="79"/>
      <c r="IJ4168" s="79"/>
      <c r="IK4168" s="79"/>
      <c r="IL4168" s="79"/>
    </row>
    <row r="4169" s="93" customFormat="1" ht="15.75" customHeight="1" spans="3:246">
      <c r="C4169" s="97"/>
      <c r="D4169" s="98"/>
      <c r="F4169" s="99"/>
      <c r="G4169" s="98"/>
      <c r="IE4169" s="79"/>
      <c r="IF4169" s="79"/>
      <c r="IG4169" s="79"/>
      <c r="IH4169" s="79"/>
      <c r="II4169" s="79"/>
      <c r="IJ4169" s="79"/>
      <c r="IK4169" s="79"/>
      <c r="IL4169" s="79"/>
    </row>
    <row r="4170" s="93" customFormat="1" ht="15.75" customHeight="1" spans="3:246">
      <c r="C4170" s="97"/>
      <c r="D4170" s="98"/>
      <c r="F4170" s="99"/>
      <c r="G4170" s="98"/>
      <c r="IE4170" s="79"/>
      <c r="IF4170" s="79"/>
      <c r="IG4170" s="79"/>
      <c r="IH4170" s="79"/>
      <c r="II4170" s="79"/>
      <c r="IJ4170" s="79"/>
      <c r="IK4170" s="79"/>
      <c r="IL4170" s="79"/>
    </row>
    <row r="4171" s="93" customFormat="1" ht="15.75" customHeight="1" spans="3:246">
      <c r="C4171" s="97"/>
      <c r="D4171" s="98"/>
      <c r="F4171" s="99"/>
      <c r="G4171" s="98"/>
      <c r="IE4171" s="79"/>
      <c r="IF4171" s="79"/>
      <c r="IG4171" s="79"/>
      <c r="IH4171" s="79"/>
      <c r="II4171" s="79"/>
      <c r="IJ4171" s="79"/>
      <c r="IK4171" s="79"/>
      <c r="IL4171" s="79"/>
    </row>
    <row r="4172" s="93" customFormat="1" ht="15.75" customHeight="1" spans="3:246">
      <c r="C4172" s="97"/>
      <c r="D4172" s="98"/>
      <c r="F4172" s="99"/>
      <c r="G4172" s="98"/>
      <c r="IE4172" s="79"/>
      <c r="IF4172" s="79"/>
      <c r="IG4172" s="79"/>
      <c r="IH4172" s="79"/>
      <c r="II4172" s="79"/>
      <c r="IJ4172" s="79"/>
      <c r="IK4172" s="79"/>
      <c r="IL4172" s="79"/>
    </row>
    <row r="4173" s="93" customFormat="1" ht="15.75" customHeight="1" spans="3:246">
      <c r="C4173" s="97"/>
      <c r="D4173" s="98"/>
      <c r="F4173" s="99"/>
      <c r="G4173" s="98"/>
      <c r="IE4173" s="79"/>
      <c r="IF4173" s="79"/>
      <c r="IG4173" s="79"/>
      <c r="IH4173" s="79"/>
      <c r="II4173" s="79"/>
      <c r="IJ4173" s="79"/>
      <c r="IK4173" s="79"/>
      <c r="IL4173" s="79"/>
    </row>
    <row r="4174" s="93" customFormat="1" ht="15.75" customHeight="1" spans="3:246">
      <c r="C4174" s="97"/>
      <c r="D4174" s="98"/>
      <c r="F4174" s="99"/>
      <c r="G4174" s="98"/>
      <c r="IE4174" s="79"/>
      <c r="IF4174" s="79"/>
      <c r="IG4174" s="79"/>
      <c r="IH4174" s="79"/>
      <c r="II4174" s="79"/>
      <c r="IJ4174" s="79"/>
      <c r="IK4174" s="79"/>
      <c r="IL4174" s="79"/>
    </row>
    <row r="4175" s="93" customFormat="1" ht="15.75" customHeight="1" spans="3:246">
      <c r="C4175" s="97"/>
      <c r="D4175" s="98"/>
      <c r="F4175" s="99"/>
      <c r="G4175" s="98"/>
      <c r="IE4175" s="79"/>
      <c r="IF4175" s="79"/>
      <c r="IG4175" s="79"/>
      <c r="IH4175" s="79"/>
      <c r="II4175" s="79"/>
      <c r="IJ4175" s="79"/>
      <c r="IK4175" s="79"/>
      <c r="IL4175" s="79"/>
    </row>
    <row r="4176" s="93" customFormat="1" ht="15.75" customHeight="1" spans="3:246">
      <c r="C4176" s="97"/>
      <c r="D4176" s="98"/>
      <c r="F4176" s="99"/>
      <c r="G4176" s="98"/>
      <c r="IE4176" s="79"/>
      <c r="IF4176" s="79"/>
      <c r="IG4176" s="79"/>
      <c r="IH4176" s="79"/>
      <c r="II4176" s="79"/>
      <c r="IJ4176" s="79"/>
      <c r="IK4176" s="79"/>
      <c r="IL4176" s="79"/>
    </row>
    <row r="4177" s="93" customFormat="1" ht="15.75" customHeight="1" spans="3:246">
      <c r="C4177" s="97"/>
      <c r="D4177" s="98"/>
      <c r="F4177" s="99"/>
      <c r="G4177" s="98"/>
      <c r="IE4177" s="79"/>
      <c r="IF4177" s="79"/>
      <c r="IG4177" s="79"/>
      <c r="IH4177" s="79"/>
      <c r="II4177" s="79"/>
      <c r="IJ4177" s="79"/>
      <c r="IK4177" s="79"/>
      <c r="IL4177" s="79"/>
    </row>
    <row r="4178" s="93" customFormat="1" ht="15.75" customHeight="1" spans="3:246">
      <c r="C4178" s="97"/>
      <c r="D4178" s="98"/>
      <c r="F4178" s="99"/>
      <c r="G4178" s="98"/>
      <c r="IE4178" s="79"/>
      <c r="IF4178" s="79"/>
      <c r="IG4178" s="79"/>
      <c r="IH4178" s="79"/>
      <c r="II4178" s="79"/>
      <c r="IJ4178" s="79"/>
      <c r="IK4178" s="79"/>
      <c r="IL4178" s="79"/>
    </row>
    <row r="4179" s="93" customFormat="1" ht="15.75" customHeight="1" spans="3:246">
      <c r="C4179" s="97"/>
      <c r="D4179" s="98"/>
      <c r="F4179" s="99"/>
      <c r="G4179" s="98"/>
      <c r="IE4179" s="79"/>
      <c r="IF4179" s="79"/>
      <c r="IG4179" s="79"/>
      <c r="IH4179" s="79"/>
      <c r="II4179" s="79"/>
      <c r="IJ4179" s="79"/>
      <c r="IK4179" s="79"/>
      <c r="IL4179" s="79"/>
    </row>
    <row r="4180" s="93" customFormat="1" ht="15.75" customHeight="1" spans="3:246">
      <c r="C4180" s="97"/>
      <c r="D4180" s="98"/>
      <c r="F4180" s="99"/>
      <c r="G4180" s="98"/>
      <c r="IE4180" s="79"/>
      <c r="IF4180" s="79"/>
      <c r="IG4180" s="79"/>
      <c r="IH4180" s="79"/>
      <c r="II4180" s="79"/>
      <c r="IJ4180" s="79"/>
      <c r="IK4180" s="79"/>
      <c r="IL4180" s="79"/>
    </row>
    <row r="4181" s="93" customFormat="1" ht="15.75" customHeight="1" spans="3:246">
      <c r="C4181" s="97"/>
      <c r="D4181" s="98"/>
      <c r="F4181" s="99"/>
      <c r="G4181" s="98"/>
      <c r="IE4181" s="79"/>
      <c r="IF4181" s="79"/>
      <c r="IG4181" s="79"/>
      <c r="IH4181" s="79"/>
      <c r="II4181" s="79"/>
      <c r="IJ4181" s="79"/>
      <c r="IK4181" s="79"/>
      <c r="IL4181" s="79"/>
    </row>
    <row r="4182" s="93" customFormat="1" ht="15.75" customHeight="1" spans="3:246">
      <c r="C4182" s="97"/>
      <c r="D4182" s="98"/>
      <c r="F4182" s="99"/>
      <c r="G4182" s="98"/>
      <c r="IE4182" s="79"/>
      <c r="IF4182" s="79"/>
      <c r="IG4182" s="79"/>
      <c r="IH4182" s="79"/>
      <c r="II4182" s="79"/>
      <c r="IJ4182" s="79"/>
      <c r="IK4182" s="79"/>
      <c r="IL4182" s="79"/>
    </row>
    <row r="4183" s="93" customFormat="1" ht="15.75" customHeight="1" spans="3:246">
      <c r="C4183" s="97"/>
      <c r="D4183" s="98"/>
      <c r="F4183" s="99"/>
      <c r="G4183" s="98"/>
      <c r="IE4183" s="79"/>
      <c r="IF4183" s="79"/>
      <c r="IG4183" s="79"/>
      <c r="IH4183" s="79"/>
      <c r="II4183" s="79"/>
      <c r="IJ4183" s="79"/>
      <c r="IK4183" s="79"/>
      <c r="IL4183" s="79"/>
    </row>
    <row r="4184" s="93" customFormat="1" ht="15.75" customHeight="1" spans="3:246">
      <c r="C4184" s="97"/>
      <c r="D4184" s="98"/>
      <c r="F4184" s="99"/>
      <c r="G4184" s="98"/>
      <c r="IE4184" s="79"/>
      <c r="IF4184" s="79"/>
      <c r="IG4184" s="79"/>
      <c r="IH4184" s="79"/>
      <c r="II4184" s="79"/>
      <c r="IJ4184" s="79"/>
      <c r="IK4184" s="79"/>
      <c r="IL4184" s="79"/>
    </row>
    <row r="4185" s="93" customFormat="1" ht="15.75" customHeight="1" spans="3:246">
      <c r="C4185" s="97"/>
      <c r="D4185" s="98"/>
      <c r="F4185" s="99"/>
      <c r="G4185" s="98"/>
      <c r="IE4185" s="79"/>
      <c r="IF4185" s="79"/>
      <c r="IG4185" s="79"/>
      <c r="IH4185" s="79"/>
      <c r="II4185" s="79"/>
      <c r="IJ4185" s="79"/>
      <c r="IK4185" s="79"/>
      <c r="IL4185" s="79"/>
    </row>
    <row r="4186" s="93" customFormat="1" ht="15.75" customHeight="1" spans="3:246">
      <c r="C4186" s="97"/>
      <c r="D4186" s="98"/>
      <c r="F4186" s="99"/>
      <c r="G4186" s="98"/>
      <c r="IE4186" s="79"/>
      <c r="IF4186" s="79"/>
      <c r="IG4186" s="79"/>
      <c r="IH4186" s="79"/>
      <c r="II4186" s="79"/>
      <c r="IJ4186" s="79"/>
      <c r="IK4186" s="79"/>
      <c r="IL4186" s="79"/>
    </row>
    <row r="4187" s="93" customFormat="1" ht="15.75" customHeight="1" spans="3:246">
      <c r="C4187" s="97"/>
      <c r="D4187" s="98"/>
      <c r="F4187" s="99"/>
      <c r="G4187" s="98"/>
      <c r="IE4187" s="79"/>
      <c r="IF4187" s="79"/>
      <c r="IG4187" s="79"/>
      <c r="IH4187" s="79"/>
      <c r="II4187" s="79"/>
      <c r="IJ4187" s="79"/>
      <c r="IK4187" s="79"/>
      <c r="IL4187" s="79"/>
    </row>
    <row r="4188" s="93" customFormat="1" ht="15.75" customHeight="1" spans="3:246">
      <c r="C4188" s="97"/>
      <c r="D4188" s="98"/>
      <c r="F4188" s="99"/>
      <c r="G4188" s="98"/>
      <c r="IE4188" s="79"/>
      <c r="IF4188" s="79"/>
      <c r="IG4188" s="79"/>
      <c r="IH4188" s="79"/>
      <c r="II4188" s="79"/>
      <c r="IJ4188" s="79"/>
      <c r="IK4188" s="79"/>
      <c r="IL4188" s="79"/>
    </row>
    <row r="4189" s="93" customFormat="1" ht="15.75" customHeight="1" spans="3:246">
      <c r="C4189" s="97"/>
      <c r="D4189" s="98"/>
      <c r="F4189" s="99"/>
      <c r="G4189" s="98"/>
      <c r="IE4189" s="79"/>
      <c r="IF4189" s="79"/>
      <c r="IG4189" s="79"/>
      <c r="IH4189" s="79"/>
      <c r="II4189" s="79"/>
      <c r="IJ4189" s="79"/>
      <c r="IK4189" s="79"/>
      <c r="IL4189" s="79"/>
    </row>
    <row r="4190" s="93" customFormat="1" ht="15.75" customHeight="1" spans="3:246">
      <c r="C4190" s="97"/>
      <c r="D4190" s="98"/>
      <c r="F4190" s="99"/>
      <c r="G4190" s="98"/>
      <c r="IE4190" s="79"/>
      <c r="IF4190" s="79"/>
      <c r="IG4190" s="79"/>
      <c r="IH4190" s="79"/>
      <c r="II4190" s="79"/>
      <c r="IJ4190" s="79"/>
      <c r="IK4190" s="79"/>
      <c r="IL4190" s="79"/>
    </row>
    <row r="4191" s="93" customFormat="1" ht="15.75" customHeight="1" spans="3:246">
      <c r="C4191" s="97"/>
      <c r="D4191" s="98"/>
      <c r="F4191" s="99"/>
      <c r="G4191" s="98"/>
      <c r="IE4191" s="79"/>
      <c r="IF4191" s="79"/>
      <c r="IG4191" s="79"/>
      <c r="IH4191" s="79"/>
      <c r="II4191" s="79"/>
      <c r="IJ4191" s="79"/>
      <c r="IK4191" s="79"/>
      <c r="IL4191" s="79"/>
    </row>
    <row r="4192" s="93" customFormat="1" ht="15.75" customHeight="1" spans="3:246">
      <c r="C4192" s="97"/>
      <c r="D4192" s="98"/>
      <c r="F4192" s="99"/>
      <c r="G4192" s="98"/>
      <c r="IE4192" s="79"/>
      <c r="IF4192" s="79"/>
      <c r="IG4192" s="79"/>
      <c r="IH4192" s="79"/>
      <c r="II4192" s="79"/>
      <c r="IJ4192" s="79"/>
      <c r="IK4192" s="79"/>
      <c r="IL4192" s="79"/>
    </row>
    <row r="4193" s="93" customFormat="1" ht="15.75" customHeight="1" spans="3:246">
      <c r="C4193" s="97"/>
      <c r="D4193" s="98"/>
      <c r="F4193" s="99"/>
      <c r="G4193" s="98"/>
      <c r="IE4193" s="79"/>
      <c r="IF4193" s="79"/>
      <c r="IG4193" s="79"/>
      <c r="IH4193" s="79"/>
      <c r="II4193" s="79"/>
      <c r="IJ4193" s="79"/>
      <c r="IK4193" s="79"/>
      <c r="IL4193" s="79"/>
    </row>
    <row r="4194" s="93" customFormat="1" ht="15.75" customHeight="1" spans="3:246">
      <c r="C4194" s="97"/>
      <c r="D4194" s="98"/>
      <c r="F4194" s="99"/>
      <c r="G4194" s="98"/>
      <c r="IE4194" s="79"/>
      <c r="IF4194" s="79"/>
      <c r="IG4194" s="79"/>
      <c r="IH4194" s="79"/>
      <c r="II4194" s="79"/>
      <c r="IJ4194" s="79"/>
      <c r="IK4194" s="79"/>
      <c r="IL4194" s="79"/>
    </row>
    <row r="4195" s="93" customFormat="1" ht="15.75" customHeight="1" spans="3:246">
      <c r="C4195" s="97"/>
      <c r="D4195" s="98"/>
      <c r="F4195" s="99"/>
      <c r="G4195" s="98"/>
      <c r="IE4195" s="79"/>
      <c r="IF4195" s="79"/>
      <c r="IG4195" s="79"/>
      <c r="IH4195" s="79"/>
      <c r="II4195" s="79"/>
      <c r="IJ4195" s="79"/>
      <c r="IK4195" s="79"/>
      <c r="IL4195" s="79"/>
    </row>
    <row r="4196" s="93" customFormat="1" ht="15.75" customHeight="1" spans="3:246">
      <c r="C4196" s="97"/>
      <c r="D4196" s="98"/>
      <c r="F4196" s="99"/>
      <c r="G4196" s="98"/>
      <c r="IE4196" s="79"/>
      <c r="IF4196" s="79"/>
      <c r="IG4196" s="79"/>
      <c r="IH4196" s="79"/>
      <c r="II4196" s="79"/>
      <c r="IJ4196" s="79"/>
      <c r="IK4196" s="79"/>
      <c r="IL4196" s="79"/>
    </row>
    <row r="4197" s="93" customFormat="1" ht="15.75" customHeight="1" spans="3:246">
      <c r="C4197" s="97"/>
      <c r="D4197" s="98"/>
      <c r="F4197" s="99"/>
      <c r="G4197" s="98"/>
      <c r="IE4197" s="79"/>
      <c r="IF4197" s="79"/>
      <c r="IG4197" s="79"/>
      <c r="IH4197" s="79"/>
      <c r="II4197" s="79"/>
      <c r="IJ4197" s="79"/>
      <c r="IK4197" s="79"/>
      <c r="IL4197" s="79"/>
    </row>
    <row r="4198" s="93" customFormat="1" ht="15.75" customHeight="1" spans="3:246">
      <c r="C4198" s="97"/>
      <c r="D4198" s="98"/>
      <c r="F4198" s="99"/>
      <c r="G4198" s="98"/>
      <c r="IE4198" s="79"/>
      <c r="IF4198" s="79"/>
      <c r="IG4198" s="79"/>
      <c r="IH4198" s="79"/>
      <c r="II4198" s="79"/>
      <c r="IJ4198" s="79"/>
      <c r="IK4198" s="79"/>
      <c r="IL4198" s="79"/>
    </row>
    <row r="4199" s="93" customFormat="1" ht="15.75" customHeight="1" spans="3:246">
      <c r="C4199" s="97"/>
      <c r="D4199" s="98"/>
      <c r="F4199" s="99"/>
      <c r="G4199" s="98"/>
      <c r="IE4199" s="79"/>
      <c r="IF4199" s="79"/>
      <c r="IG4199" s="79"/>
      <c r="IH4199" s="79"/>
      <c r="II4199" s="79"/>
      <c r="IJ4199" s="79"/>
      <c r="IK4199" s="79"/>
      <c r="IL4199" s="79"/>
    </row>
    <row r="4200" s="93" customFormat="1" ht="15.75" customHeight="1" spans="3:246">
      <c r="C4200" s="97"/>
      <c r="D4200" s="98"/>
      <c r="F4200" s="99"/>
      <c r="G4200" s="98"/>
      <c r="IE4200" s="79"/>
      <c r="IF4200" s="79"/>
      <c r="IG4200" s="79"/>
      <c r="IH4200" s="79"/>
      <c r="II4200" s="79"/>
      <c r="IJ4200" s="79"/>
      <c r="IK4200" s="79"/>
      <c r="IL4200" s="79"/>
    </row>
    <row r="4201" s="93" customFormat="1" ht="15.75" customHeight="1" spans="3:246">
      <c r="C4201" s="97"/>
      <c r="D4201" s="98"/>
      <c r="F4201" s="99"/>
      <c r="G4201" s="98"/>
      <c r="IE4201" s="79"/>
      <c r="IF4201" s="79"/>
      <c r="IG4201" s="79"/>
      <c r="IH4201" s="79"/>
      <c r="II4201" s="79"/>
      <c r="IJ4201" s="79"/>
      <c r="IK4201" s="79"/>
      <c r="IL4201" s="79"/>
    </row>
    <row r="4202" s="93" customFormat="1" ht="15.75" customHeight="1" spans="3:246">
      <c r="C4202" s="97"/>
      <c r="D4202" s="98"/>
      <c r="F4202" s="99"/>
      <c r="G4202" s="98"/>
      <c r="IE4202" s="79"/>
      <c r="IF4202" s="79"/>
      <c r="IG4202" s="79"/>
      <c r="IH4202" s="79"/>
      <c r="II4202" s="79"/>
      <c r="IJ4202" s="79"/>
      <c r="IK4202" s="79"/>
      <c r="IL4202" s="79"/>
    </row>
    <row r="4203" s="93" customFormat="1" ht="15.75" customHeight="1" spans="3:246">
      <c r="C4203" s="97"/>
      <c r="D4203" s="98"/>
      <c r="F4203" s="99"/>
      <c r="G4203" s="98"/>
      <c r="IE4203" s="79"/>
      <c r="IF4203" s="79"/>
      <c r="IG4203" s="79"/>
      <c r="IH4203" s="79"/>
      <c r="II4203" s="79"/>
      <c r="IJ4203" s="79"/>
      <c r="IK4203" s="79"/>
      <c r="IL4203" s="79"/>
    </row>
    <row r="4204" s="93" customFormat="1" ht="15.75" customHeight="1" spans="3:246">
      <c r="C4204" s="97"/>
      <c r="D4204" s="98"/>
      <c r="F4204" s="99"/>
      <c r="G4204" s="98"/>
      <c r="IE4204" s="79"/>
      <c r="IF4204" s="79"/>
      <c r="IG4204" s="79"/>
      <c r="IH4204" s="79"/>
      <c r="II4204" s="79"/>
      <c r="IJ4204" s="79"/>
      <c r="IK4204" s="79"/>
      <c r="IL4204" s="79"/>
    </row>
    <row r="4205" s="93" customFormat="1" ht="15.75" customHeight="1" spans="3:246">
      <c r="C4205" s="97"/>
      <c r="D4205" s="98"/>
      <c r="F4205" s="99"/>
      <c r="G4205" s="98"/>
      <c r="IE4205" s="79"/>
      <c r="IF4205" s="79"/>
      <c r="IG4205" s="79"/>
      <c r="IH4205" s="79"/>
      <c r="II4205" s="79"/>
      <c r="IJ4205" s="79"/>
      <c r="IK4205" s="79"/>
      <c r="IL4205" s="79"/>
    </row>
    <row r="4206" s="93" customFormat="1" ht="15.75" customHeight="1" spans="3:246">
      <c r="C4206" s="97"/>
      <c r="D4206" s="98"/>
      <c r="F4206" s="99"/>
      <c r="G4206" s="98"/>
      <c r="IE4206" s="79"/>
      <c r="IF4206" s="79"/>
      <c r="IG4206" s="79"/>
      <c r="IH4206" s="79"/>
      <c r="II4206" s="79"/>
      <c r="IJ4206" s="79"/>
      <c r="IK4206" s="79"/>
      <c r="IL4206" s="79"/>
    </row>
    <row r="4207" s="93" customFormat="1" ht="15.75" customHeight="1" spans="3:246">
      <c r="C4207" s="97"/>
      <c r="D4207" s="98"/>
      <c r="F4207" s="99"/>
      <c r="G4207" s="98"/>
      <c r="IE4207" s="79"/>
      <c r="IF4207" s="79"/>
      <c r="IG4207" s="79"/>
      <c r="IH4207" s="79"/>
      <c r="II4207" s="79"/>
      <c r="IJ4207" s="79"/>
      <c r="IK4207" s="79"/>
      <c r="IL4207" s="79"/>
    </row>
    <row r="4208" s="93" customFormat="1" ht="15.75" customHeight="1" spans="3:246">
      <c r="C4208" s="97"/>
      <c r="D4208" s="98"/>
      <c r="F4208" s="99"/>
      <c r="G4208" s="98"/>
      <c r="IE4208" s="79"/>
      <c r="IF4208" s="79"/>
      <c r="IG4208" s="79"/>
      <c r="IH4208" s="79"/>
      <c r="II4208" s="79"/>
      <c r="IJ4208" s="79"/>
      <c r="IK4208" s="79"/>
      <c r="IL4208" s="79"/>
    </row>
    <row r="4209" s="93" customFormat="1" ht="15.75" customHeight="1" spans="3:246">
      <c r="C4209" s="97"/>
      <c r="D4209" s="98"/>
      <c r="F4209" s="99"/>
      <c r="G4209" s="98"/>
      <c r="IE4209" s="79"/>
      <c r="IF4209" s="79"/>
      <c r="IG4209" s="79"/>
      <c r="IH4209" s="79"/>
      <c r="II4209" s="79"/>
      <c r="IJ4209" s="79"/>
      <c r="IK4209" s="79"/>
      <c r="IL4209" s="79"/>
    </row>
    <row r="4210" s="93" customFormat="1" ht="15.75" customHeight="1" spans="3:246">
      <c r="C4210" s="97"/>
      <c r="D4210" s="98"/>
      <c r="F4210" s="99"/>
      <c r="G4210" s="98"/>
      <c r="IE4210" s="79"/>
      <c r="IF4210" s="79"/>
      <c r="IG4210" s="79"/>
      <c r="IH4210" s="79"/>
      <c r="II4210" s="79"/>
      <c r="IJ4210" s="79"/>
      <c r="IK4210" s="79"/>
      <c r="IL4210" s="79"/>
    </row>
    <row r="4211" s="93" customFormat="1" ht="15.75" customHeight="1" spans="3:246">
      <c r="C4211" s="97"/>
      <c r="D4211" s="98"/>
      <c r="F4211" s="99"/>
      <c r="G4211" s="98"/>
      <c r="IE4211" s="79"/>
      <c r="IF4211" s="79"/>
      <c r="IG4211" s="79"/>
      <c r="IH4211" s="79"/>
      <c r="II4211" s="79"/>
      <c r="IJ4211" s="79"/>
      <c r="IK4211" s="79"/>
      <c r="IL4211" s="79"/>
    </row>
    <row r="4212" s="93" customFormat="1" ht="15.75" customHeight="1" spans="3:246">
      <c r="C4212" s="97"/>
      <c r="D4212" s="98"/>
      <c r="F4212" s="99"/>
      <c r="G4212" s="98"/>
      <c r="IE4212" s="79"/>
      <c r="IF4212" s="79"/>
      <c r="IG4212" s="79"/>
      <c r="IH4212" s="79"/>
      <c r="II4212" s="79"/>
      <c r="IJ4212" s="79"/>
      <c r="IK4212" s="79"/>
      <c r="IL4212" s="79"/>
    </row>
    <row r="4213" s="93" customFormat="1" ht="15.75" customHeight="1" spans="3:246">
      <c r="C4213" s="97"/>
      <c r="D4213" s="98"/>
      <c r="F4213" s="99"/>
      <c r="G4213" s="98"/>
      <c r="IE4213" s="79"/>
      <c r="IF4213" s="79"/>
      <c r="IG4213" s="79"/>
      <c r="IH4213" s="79"/>
      <c r="II4213" s="79"/>
      <c r="IJ4213" s="79"/>
      <c r="IK4213" s="79"/>
      <c r="IL4213" s="79"/>
    </row>
    <row r="4214" s="93" customFormat="1" ht="15.75" customHeight="1" spans="3:246">
      <c r="C4214" s="97"/>
      <c r="D4214" s="98"/>
      <c r="F4214" s="99"/>
      <c r="G4214" s="98"/>
      <c r="IE4214" s="79"/>
      <c r="IF4214" s="79"/>
      <c r="IG4214" s="79"/>
      <c r="IH4214" s="79"/>
      <c r="II4214" s="79"/>
      <c r="IJ4214" s="79"/>
      <c r="IK4214" s="79"/>
      <c r="IL4214" s="79"/>
    </row>
    <row r="4215" s="93" customFormat="1" ht="15.75" customHeight="1" spans="3:246">
      <c r="C4215" s="97"/>
      <c r="D4215" s="98"/>
      <c r="F4215" s="99"/>
      <c r="G4215" s="98"/>
      <c r="IE4215" s="79"/>
      <c r="IF4215" s="79"/>
      <c r="IG4215" s="79"/>
      <c r="IH4215" s="79"/>
      <c r="II4215" s="79"/>
      <c r="IJ4215" s="79"/>
      <c r="IK4215" s="79"/>
      <c r="IL4215" s="79"/>
    </row>
    <row r="4216" s="93" customFormat="1" ht="15.75" customHeight="1" spans="3:246">
      <c r="C4216" s="97"/>
      <c r="D4216" s="98"/>
      <c r="F4216" s="99"/>
      <c r="G4216" s="98"/>
      <c r="IE4216" s="79"/>
      <c r="IF4216" s="79"/>
      <c r="IG4216" s="79"/>
      <c r="IH4216" s="79"/>
      <c r="II4216" s="79"/>
      <c r="IJ4216" s="79"/>
      <c r="IK4216" s="79"/>
      <c r="IL4216" s="79"/>
    </row>
    <row r="4217" s="93" customFormat="1" ht="15.75" customHeight="1" spans="3:246">
      <c r="C4217" s="97"/>
      <c r="D4217" s="98"/>
      <c r="F4217" s="99"/>
      <c r="G4217" s="98"/>
      <c r="IE4217" s="79"/>
      <c r="IF4217" s="79"/>
      <c r="IG4217" s="79"/>
      <c r="IH4217" s="79"/>
      <c r="II4217" s="79"/>
      <c r="IJ4217" s="79"/>
      <c r="IK4217" s="79"/>
      <c r="IL4217" s="79"/>
    </row>
    <row r="4218" s="93" customFormat="1" ht="15.75" customHeight="1" spans="3:246">
      <c r="C4218" s="97"/>
      <c r="D4218" s="98"/>
      <c r="F4218" s="99"/>
      <c r="G4218" s="98"/>
      <c r="IE4218" s="79"/>
      <c r="IF4218" s="79"/>
      <c r="IG4218" s="79"/>
      <c r="IH4218" s="79"/>
      <c r="II4218" s="79"/>
      <c r="IJ4218" s="79"/>
      <c r="IK4218" s="79"/>
      <c r="IL4218" s="79"/>
    </row>
    <row r="4219" s="93" customFormat="1" ht="15.75" customHeight="1" spans="3:246">
      <c r="C4219" s="97"/>
      <c r="D4219" s="98"/>
      <c r="F4219" s="99"/>
      <c r="G4219" s="98"/>
      <c r="IE4219" s="79"/>
      <c r="IF4219" s="79"/>
      <c r="IG4219" s="79"/>
      <c r="IH4219" s="79"/>
      <c r="II4219" s="79"/>
      <c r="IJ4219" s="79"/>
      <c r="IK4219" s="79"/>
      <c r="IL4219" s="79"/>
    </row>
    <row r="4220" s="93" customFormat="1" ht="15.75" customHeight="1" spans="3:246">
      <c r="C4220" s="97"/>
      <c r="D4220" s="98"/>
      <c r="F4220" s="99"/>
      <c r="G4220" s="98"/>
      <c r="IE4220" s="79"/>
      <c r="IF4220" s="79"/>
      <c r="IG4220" s="79"/>
      <c r="IH4220" s="79"/>
      <c r="II4220" s="79"/>
      <c r="IJ4220" s="79"/>
      <c r="IK4220" s="79"/>
      <c r="IL4220" s="79"/>
    </row>
    <row r="4221" s="93" customFormat="1" ht="15.75" customHeight="1" spans="3:246">
      <c r="C4221" s="97"/>
      <c r="D4221" s="98"/>
      <c r="F4221" s="99"/>
      <c r="G4221" s="98"/>
      <c r="IE4221" s="79"/>
      <c r="IF4221" s="79"/>
      <c r="IG4221" s="79"/>
      <c r="IH4221" s="79"/>
      <c r="II4221" s="79"/>
      <c r="IJ4221" s="79"/>
      <c r="IK4221" s="79"/>
      <c r="IL4221" s="79"/>
    </row>
    <row r="4222" s="93" customFormat="1" ht="15.75" customHeight="1" spans="3:246">
      <c r="C4222" s="97"/>
      <c r="D4222" s="98"/>
      <c r="F4222" s="99"/>
      <c r="G4222" s="98"/>
      <c r="IE4222" s="79"/>
      <c r="IF4222" s="79"/>
      <c r="IG4222" s="79"/>
      <c r="IH4222" s="79"/>
      <c r="II4222" s="79"/>
      <c r="IJ4222" s="79"/>
      <c r="IK4222" s="79"/>
      <c r="IL4222" s="79"/>
    </row>
    <row r="4223" s="93" customFormat="1" ht="15.75" customHeight="1" spans="3:246">
      <c r="C4223" s="97"/>
      <c r="D4223" s="98"/>
      <c r="F4223" s="99"/>
      <c r="G4223" s="98"/>
      <c r="IE4223" s="79"/>
      <c r="IF4223" s="79"/>
      <c r="IG4223" s="79"/>
      <c r="IH4223" s="79"/>
      <c r="II4223" s="79"/>
      <c r="IJ4223" s="79"/>
      <c r="IK4223" s="79"/>
      <c r="IL4223" s="79"/>
    </row>
    <row r="4224" s="93" customFormat="1" ht="15.75" customHeight="1" spans="3:246">
      <c r="C4224" s="97"/>
      <c r="D4224" s="98"/>
      <c r="F4224" s="99"/>
      <c r="G4224" s="98"/>
      <c r="IE4224" s="79"/>
      <c r="IF4224" s="79"/>
      <c r="IG4224" s="79"/>
      <c r="IH4224" s="79"/>
      <c r="II4224" s="79"/>
      <c r="IJ4224" s="79"/>
      <c r="IK4224" s="79"/>
      <c r="IL4224" s="79"/>
    </row>
    <row r="4225" s="93" customFormat="1" ht="15.75" customHeight="1" spans="3:246">
      <c r="C4225" s="97"/>
      <c r="D4225" s="98"/>
      <c r="F4225" s="99"/>
      <c r="G4225" s="98"/>
      <c r="IE4225" s="79"/>
      <c r="IF4225" s="79"/>
      <c r="IG4225" s="79"/>
      <c r="IH4225" s="79"/>
      <c r="II4225" s="79"/>
      <c r="IJ4225" s="79"/>
      <c r="IK4225" s="79"/>
      <c r="IL4225" s="79"/>
    </row>
    <row r="4226" s="93" customFormat="1" ht="15.75" customHeight="1" spans="3:246">
      <c r="C4226" s="97"/>
      <c r="D4226" s="98"/>
      <c r="F4226" s="99"/>
      <c r="G4226" s="98"/>
      <c r="IE4226" s="79"/>
      <c r="IF4226" s="79"/>
      <c r="IG4226" s="79"/>
      <c r="IH4226" s="79"/>
      <c r="II4226" s="79"/>
      <c r="IJ4226" s="79"/>
      <c r="IK4226" s="79"/>
      <c r="IL4226" s="79"/>
    </row>
    <row r="4227" s="93" customFormat="1" ht="15.75" customHeight="1" spans="3:246">
      <c r="C4227" s="97"/>
      <c r="D4227" s="98"/>
      <c r="F4227" s="99"/>
      <c r="G4227" s="98"/>
      <c r="IE4227" s="79"/>
      <c r="IF4227" s="79"/>
      <c r="IG4227" s="79"/>
      <c r="IH4227" s="79"/>
      <c r="II4227" s="79"/>
      <c r="IJ4227" s="79"/>
      <c r="IK4227" s="79"/>
      <c r="IL4227" s="79"/>
    </row>
    <row r="4228" s="93" customFormat="1" ht="15.75" customHeight="1" spans="3:246">
      <c r="C4228" s="97"/>
      <c r="D4228" s="98"/>
      <c r="F4228" s="99"/>
      <c r="G4228" s="98"/>
      <c r="IE4228" s="79"/>
      <c r="IF4228" s="79"/>
      <c r="IG4228" s="79"/>
      <c r="IH4228" s="79"/>
      <c r="II4228" s="79"/>
      <c r="IJ4228" s="79"/>
      <c r="IK4228" s="79"/>
      <c r="IL4228" s="79"/>
    </row>
    <row r="4229" s="93" customFormat="1" ht="15.75" customHeight="1" spans="3:246">
      <c r="C4229" s="97"/>
      <c r="D4229" s="98"/>
      <c r="F4229" s="99"/>
      <c r="G4229" s="98"/>
      <c r="IE4229" s="79"/>
      <c r="IF4229" s="79"/>
      <c r="IG4229" s="79"/>
      <c r="IH4229" s="79"/>
      <c r="II4229" s="79"/>
      <c r="IJ4229" s="79"/>
      <c r="IK4229" s="79"/>
      <c r="IL4229" s="79"/>
    </row>
    <row r="4230" s="93" customFormat="1" ht="15.75" customHeight="1" spans="3:246">
      <c r="C4230" s="97"/>
      <c r="D4230" s="98"/>
      <c r="F4230" s="99"/>
      <c r="G4230" s="98"/>
      <c r="IE4230" s="79"/>
      <c r="IF4230" s="79"/>
      <c r="IG4230" s="79"/>
      <c r="IH4230" s="79"/>
      <c r="II4230" s="79"/>
      <c r="IJ4230" s="79"/>
      <c r="IK4230" s="79"/>
      <c r="IL4230" s="79"/>
    </row>
    <row r="4231" s="93" customFormat="1" ht="15.75" customHeight="1" spans="3:246">
      <c r="C4231" s="97"/>
      <c r="D4231" s="98"/>
      <c r="F4231" s="99"/>
      <c r="G4231" s="98"/>
      <c r="IE4231" s="79"/>
      <c r="IF4231" s="79"/>
      <c r="IG4231" s="79"/>
      <c r="IH4231" s="79"/>
      <c r="II4231" s="79"/>
      <c r="IJ4231" s="79"/>
      <c r="IK4231" s="79"/>
      <c r="IL4231" s="79"/>
    </row>
    <row r="4232" s="93" customFormat="1" ht="15.75" customHeight="1" spans="3:246">
      <c r="C4232" s="97"/>
      <c r="D4232" s="98"/>
      <c r="F4232" s="99"/>
      <c r="G4232" s="98"/>
      <c r="IE4232" s="79"/>
      <c r="IF4232" s="79"/>
      <c r="IG4232" s="79"/>
      <c r="IH4232" s="79"/>
      <c r="II4232" s="79"/>
      <c r="IJ4232" s="79"/>
      <c r="IK4232" s="79"/>
      <c r="IL4232" s="79"/>
    </row>
    <row r="4233" s="93" customFormat="1" ht="15.75" customHeight="1" spans="3:246">
      <c r="C4233" s="97"/>
      <c r="D4233" s="98"/>
      <c r="F4233" s="99"/>
      <c r="G4233" s="98"/>
      <c r="IE4233" s="79"/>
      <c r="IF4233" s="79"/>
      <c r="IG4233" s="79"/>
      <c r="IH4233" s="79"/>
      <c r="II4233" s="79"/>
      <c r="IJ4233" s="79"/>
      <c r="IK4233" s="79"/>
      <c r="IL4233" s="79"/>
    </row>
    <row r="4234" s="93" customFormat="1" ht="15.75" customHeight="1" spans="3:246">
      <c r="C4234" s="97"/>
      <c r="D4234" s="98"/>
      <c r="F4234" s="99"/>
      <c r="G4234" s="98"/>
      <c r="IE4234" s="79"/>
      <c r="IF4234" s="79"/>
      <c r="IG4234" s="79"/>
      <c r="IH4234" s="79"/>
      <c r="II4234" s="79"/>
      <c r="IJ4234" s="79"/>
      <c r="IK4234" s="79"/>
      <c r="IL4234" s="79"/>
    </row>
    <row r="4235" s="93" customFormat="1" ht="15.75" customHeight="1" spans="3:246">
      <c r="C4235" s="97"/>
      <c r="D4235" s="98"/>
      <c r="F4235" s="99"/>
      <c r="G4235" s="98"/>
      <c r="IE4235" s="79"/>
      <c r="IF4235" s="79"/>
      <c r="IG4235" s="79"/>
      <c r="IH4235" s="79"/>
      <c r="II4235" s="79"/>
      <c r="IJ4235" s="79"/>
      <c r="IK4235" s="79"/>
      <c r="IL4235" s="79"/>
    </row>
    <row r="4236" s="93" customFormat="1" ht="15.75" customHeight="1" spans="3:246">
      <c r="C4236" s="97"/>
      <c r="D4236" s="98"/>
      <c r="F4236" s="99"/>
      <c r="G4236" s="98"/>
      <c r="IE4236" s="79"/>
      <c r="IF4236" s="79"/>
      <c r="IG4236" s="79"/>
      <c r="IH4236" s="79"/>
      <c r="II4236" s="79"/>
      <c r="IJ4236" s="79"/>
      <c r="IK4236" s="79"/>
      <c r="IL4236" s="79"/>
    </row>
    <row r="4237" s="93" customFormat="1" ht="15.75" customHeight="1" spans="3:246">
      <c r="C4237" s="97"/>
      <c r="D4237" s="98"/>
      <c r="F4237" s="99"/>
      <c r="G4237" s="98"/>
      <c r="IE4237" s="79"/>
      <c r="IF4237" s="79"/>
      <c r="IG4237" s="79"/>
      <c r="IH4237" s="79"/>
      <c r="II4237" s="79"/>
      <c r="IJ4237" s="79"/>
      <c r="IK4237" s="79"/>
      <c r="IL4237" s="79"/>
    </row>
    <row r="4238" s="93" customFormat="1" ht="15.75" customHeight="1" spans="3:246">
      <c r="C4238" s="97"/>
      <c r="D4238" s="98"/>
      <c r="F4238" s="99"/>
      <c r="G4238" s="98"/>
      <c r="IE4238" s="79"/>
      <c r="IF4238" s="79"/>
      <c r="IG4238" s="79"/>
      <c r="IH4238" s="79"/>
      <c r="II4238" s="79"/>
      <c r="IJ4238" s="79"/>
      <c r="IK4238" s="79"/>
      <c r="IL4238" s="79"/>
    </row>
    <row r="4239" s="93" customFormat="1" ht="15.75" customHeight="1" spans="3:246">
      <c r="C4239" s="97"/>
      <c r="D4239" s="98"/>
      <c r="F4239" s="99"/>
      <c r="G4239" s="98"/>
      <c r="IE4239" s="79"/>
      <c r="IF4239" s="79"/>
      <c r="IG4239" s="79"/>
      <c r="IH4239" s="79"/>
      <c r="II4239" s="79"/>
      <c r="IJ4239" s="79"/>
      <c r="IK4239" s="79"/>
      <c r="IL4239" s="79"/>
    </row>
    <row r="4240" s="93" customFormat="1" ht="15.75" customHeight="1" spans="3:246">
      <c r="C4240" s="97"/>
      <c r="D4240" s="98"/>
      <c r="F4240" s="99"/>
      <c r="G4240" s="98"/>
      <c r="IE4240" s="79"/>
      <c r="IF4240" s="79"/>
      <c r="IG4240" s="79"/>
      <c r="IH4240" s="79"/>
      <c r="II4240" s="79"/>
      <c r="IJ4240" s="79"/>
      <c r="IK4240" s="79"/>
      <c r="IL4240" s="79"/>
    </row>
    <row r="4241" s="93" customFormat="1" ht="15.75" customHeight="1" spans="3:246">
      <c r="C4241" s="97"/>
      <c r="D4241" s="98"/>
      <c r="F4241" s="99"/>
      <c r="G4241" s="98"/>
      <c r="IE4241" s="79"/>
      <c r="IF4241" s="79"/>
      <c r="IG4241" s="79"/>
      <c r="IH4241" s="79"/>
      <c r="II4241" s="79"/>
      <c r="IJ4241" s="79"/>
      <c r="IK4241" s="79"/>
      <c r="IL4241" s="79"/>
    </row>
    <row r="4242" s="93" customFormat="1" ht="15.75" customHeight="1" spans="3:246">
      <c r="C4242" s="97"/>
      <c r="D4242" s="98"/>
      <c r="F4242" s="99"/>
      <c r="G4242" s="98"/>
      <c r="IE4242" s="79"/>
      <c r="IF4242" s="79"/>
      <c r="IG4242" s="79"/>
      <c r="IH4242" s="79"/>
      <c r="II4242" s="79"/>
      <c r="IJ4242" s="79"/>
      <c r="IK4242" s="79"/>
      <c r="IL4242" s="79"/>
    </row>
    <row r="4243" s="93" customFormat="1" ht="15.75" customHeight="1" spans="3:246">
      <c r="C4243" s="97"/>
      <c r="D4243" s="98"/>
      <c r="F4243" s="99"/>
      <c r="G4243" s="98"/>
      <c r="IE4243" s="79"/>
      <c r="IF4243" s="79"/>
      <c r="IG4243" s="79"/>
      <c r="IH4243" s="79"/>
      <c r="II4243" s="79"/>
      <c r="IJ4243" s="79"/>
      <c r="IK4243" s="79"/>
      <c r="IL4243" s="79"/>
    </row>
    <row r="4244" s="93" customFormat="1" ht="15.75" customHeight="1" spans="3:246">
      <c r="C4244" s="97"/>
      <c r="D4244" s="98"/>
      <c r="F4244" s="99"/>
      <c r="G4244" s="98"/>
      <c r="IE4244" s="79"/>
      <c r="IF4244" s="79"/>
      <c r="IG4244" s="79"/>
      <c r="IH4244" s="79"/>
      <c r="II4244" s="79"/>
      <c r="IJ4244" s="79"/>
      <c r="IK4244" s="79"/>
      <c r="IL4244" s="79"/>
    </row>
    <row r="4245" s="93" customFormat="1" ht="15.75" customHeight="1" spans="3:246">
      <c r="C4245" s="97"/>
      <c r="D4245" s="98"/>
      <c r="F4245" s="99"/>
      <c r="G4245" s="98"/>
      <c r="IE4245" s="79"/>
      <c r="IF4245" s="79"/>
      <c r="IG4245" s="79"/>
      <c r="IH4245" s="79"/>
      <c r="II4245" s="79"/>
      <c r="IJ4245" s="79"/>
      <c r="IK4245" s="79"/>
      <c r="IL4245" s="79"/>
    </row>
    <row r="4246" s="93" customFormat="1" ht="15.75" customHeight="1" spans="3:246">
      <c r="C4246" s="97"/>
      <c r="D4246" s="98"/>
      <c r="F4246" s="99"/>
      <c r="G4246" s="98"/>
      <c r="IE4246" s="79"/>
      <c r="IF4246" s="79"/>
      <c r="IG4246" s="79"/>
      <c r="IH4246" s="79"/>
      <c r="II4246" s="79"/>
      <c r="IJ4246" s="79"/>
      <c r="IK4246" s="79"/>
      <c r="IL4246" s="79"/>
    </row>
    <row r="4247" s="93" customFormat="1" ht="15.75" customHeight="1" spans="3:246">
      <c r="C4247" s="97"/>
      <c r="D4247" s="98"/>
      <c r="F4247" s="99"/>
      <c r="G4247" s="98"/>
      <c r="IE4247" s="79"/>
      <c r="IF4247" s="79"/>
      <c r="IG4247" s="79"/>
      <c r="IH4247" s="79"/>
      <c r="II4247" s="79"/>
      <c r="IJ4247" s="79"/>
      <c r="IK4247" s="79"/>
      <c r="IL4247" s="79"/>
    </row>
    <row r="4248" s="93" customFormat="1" ht="15.75" customHeight="1" spans="3:246">
      <c r="C4248" s="97"/>
      <c r="D4248" s="98"/>
      <c r="F4248" s="99"/>
      <c r="G4248" s="98"/>
      <c r="IE4248" s="79"/>
      <c r="IF4248" s="79"/>
      <c r="IG4248" s="79"/>
      <c r="IH4248" s="79"/>
      <c r="II4248" s="79"/>
      <c r="IJ4248" s="79"/>
      <c r="IK4248" s="79"/>
      <c r="IL4248" s="79"/>
    </row>
    <row r="4249" s="93" customFormat="1" ht="15.75" customHeight="1" spans="3:246">
      <c r="C4249" s="97"/>
      <c r="D4249" s="98"/>
      <c r="F4249" s="99"/>
      <c r="G4249" s="98"/>
      <c r="IE4249" s="79"/>
      <c r="IF4249" s="79"/>
      <c r="IG4249" s="79"/>
      <c r="IH4249" s="79"/>
      <c r="II4249" s="79"/>
      <c r="IJ4249" s="79"/>
      <c r="IK4249" s="79"/>
      <c r="IL4249" s="79"/>
    </row>
    <row r="4250" s="93" customFormat="1" ht="15.75" customHeight="1" spans="3:246">
      <c r="C4250" s="97"/>
      <c r="D4250" s="98"/>
      <c r="F4250" s="99"/>
      <c r="G4250" s="98"/>
      <c r="IE4250" s="79"/>
      <c r="IF4250" s="79"/>
      <c r="IG4250" s="79"/>
      <c r="IH4250" s="79"/>
      <c r="II4250" s="79"/>
      <c r="IJ4250" s="79"/>
      <c r="IK4250" s="79"/>
      <c r="IL4250" s="79"/>
    </row>
    <row r="4251" s="93" customFormat="1" ht="15.75" customHeight="1" spans="3:246">
      <c r="C4251" s="97"/>
      <c r="D4251" s="98"/>
      <c r="F4251" s="99"/>
      <c r="G4251" s="98"/>
      <c r="IE4251" s="79"/>
      <c r="IF4251" s="79"/>
      <c r="IG4251" s="79"/>
      <c r="IH4251" s="79"/>
      <c r="II4251" s="79"/>
      <c r="IJ4251" s="79"/>
      <c r="IK4251" s="79"/>
      <c r="IL4251" s="79"/>
    </row>
    <row r="4252" s="93" customFormat="1" ht="15.75" customHeight="1" spans="3:246">
      <c r="C4252" s="97"/>
      <c r="D4252" s="98"/>
      <c r="F4252" s="99"/>
      <c r="G4252" s="98"/>
      <c r="IE4252" s="79"/>
      <c r="IF4252" s="79"/>
      <c r="IG4252" s="79"/>
      <c r="IH4252" s="79"/>
      <c r="II4252" s="79"/>
      <c r="IJ4252" s="79"/>
      <c r="IK4252" s="79"/>
      <c r="IL4252" s="79"/>
    </row>
    <row r="4253" s="93" customFormat="1" ht="15.75" customHeight="1" spans="3:246">
      <c r="C4253" s="97"/>
      <c r="D4253" s="98"/>
      <c r="F4253" s="99"/>
      <c r="G4253" s="98"/>
      <c r="IE4253" s="79"/>
      <c r="IF4253" s="79"/>
      <c r="IG4253" s="79"/>
      <c r="IH4253" s="79"/>
      <c r="II4253" s="79"/>
      <c r="IJ4253" s="79"/>
      <c r="IK4253" s="79"/>
      <c r="IL4253" s="79"/>
    </row>
    <row r="4254" s="93" customFormat="1" ht="15.75" customHeight="1" spans="3:246">
      <c r="C4254" s="97"/>
      <c r="D4254" s="98"/>
      <c r="F4254" s="99"/>
      <c r="G4254" s="98"/>
      <c r="IE4254" s="79"/>
      <c r="IF4254" s="79"/>
      <c r="IG4254" s="79"/>
      <c r="IH4254" s="79"/>
      <c r="II4254" s="79"/>
      <c r="IJ4254" s="79"/>
      <c r="IK4254" s="79"/>
      <c r="IL4254" s="79"/>
    </row>
    <row r="4255" s="93" customFormat="1" ht="15.75" customHeight="1" spans="3:246">
      <c r="C4255" s="97"/>
      <c r="D4255" s="98"/>
      <c r="F4255" s="99"/>
      <c r="G4255" s="98"/>
      <c r="IE4255" s="79"/>
      <c r="IF4255" s="79"/>
      <c r="IG4255" s="79"/>
      <c r="IH4255" s="79"/>
      <c r="II4255" s="79"/>
      <c r="IJ4255" s="79"/>
      <c r="IK4255" s="79"/>
      <c r="IL4255" s="79"/>
    </row>
    <row r="4256" s="93" customFormat="1" ht="15.75" customHeight="1" spans="3:246">
      <c r="C4256" s="97"/>
      <c r="D4256" s="98"/>
      <c r="F4256" s="99"/>
      <c r="G4256" s="98"/>
      <c r="IE4256" s="79"/>
      <c r="IF4256" s="79"/>
      <c r="IG4256" s="79"/>
      <c r="IH4256" s="79"/>
      <c r="II4256" s="79"/>
      <c r="IJ4256" s="79"/>
      <c r="IK4256" s="79"/>
      <c r="IL4256" s="79"/>
    </row>
    <row r="4257" s="93" customFormat="1" ht="15.75" customHeight="1" spans="3:246">
      <c r="C4257" s="97"/>
      <c r="D4257" s="98"/>
      <c r="F4257" s="99"/>
      <c r="G4257" s="98"/>
      <c r="IE4257" s="79"/>
      <c r="IF4257" s="79"/>
      <c r="IG4257" s="79"/>
      <c r="IH4257" s="79"/>
      <c r="II4257" s="79"/>
      <c r="IJ4257" s="79"/>
      <c r="IK4257" s="79"/>
      <c r="IL4257" s="79"/>
    </row>
    <row r="4258" s="93" customFormat="1" ht="15.75" customHeight="1" spans="3:246">
      <c r="C4258" s="97"/>
      <c r="D4258" s="98"/>
      <c r="F4258" s="99"/>
      <c r="G4258" s="98"/>
      <c r="IE4258" s="79"/>
      <c r="IF4258" s="79"/>
      <c r="IG4258" s="79"/>
      <c r="IH4258" s="79"/>
      <c r="II4258" s="79"/>
      <c r="IJ4258" s="79"/>
      <c r="IK4258" s="79"/>
      <c r="IL4258" s="79"/>
    </row>
    <row r="4259" s="93" customFormat="1" ht="15.75" customHeight="1" spans="3:246">
      <c r="C4259" s="97"/>
      <c r="D4259" s="98"/>
      <c r="F4259" s="99"/>
      <c r="G4259" s="98"/>
      <c r="IE4259" s="79"/>
      <c r="IF4259" s="79"/>
      <c r="IG4259" s="79"/>
      <c r="IH4259" s="79"/>
      <c r="II4259" s="79"/>
      <c r="IJ4259" s="79"/>
      <c r="IK4259" s="79"/>
      <c r="IL4259" s="79"/>
    </row>
    <row r="4260" s="93" customFormat="1" ht="15.75" customHeight="1" spans="3:246">
      <c r="C4260" s="97"/>
      <c r="D4260" s="98"/>
      <c r="F4260" s="99"/>
      <c r="G4260" s="98"/>
      <c r="IE4260" s="79"/>
      <c r="IF4260" s="79"/>
      <c r="IG4260" s="79"/>
      <c r="IH4260" s="79"/>
      <c r="II4260" s="79"/>
      <c r="IJ4260" s="79"/>
      <c r="IK4260" s="79"/>
      <c r="IL4260" s="79"/>
    </row>
    <row r="4261" s="93" customFormat="1" ht="15.75" customHeight="1" spans="3:246">
      <c r="C4261" s="97"/>
      <c r="D4261" s="98"/>
      <c r="F4261" s="99"/>
      <c r="G4261" s="98"/>
      <c r="IE4261" s="79"/>
      <c r="IF4261" s="79"/>
      <c r="IG4261" s="79"/>
      <c r="IH4261" s="79"/>
      <c r="II4261" s="79"/>
      <c r="IJ4261" s="79"/>
      <c r="IK4261" s="79"/>
      <c r="IL4261" s="79"/>
    </row>
    <row r="4262" s="93" customFormat="1" ht="15.75" customHeight="1" spans="3:246">
      <c r="C4262" s="97"/>
      <c r="D4262" s="98"/>
      <c r="F4262" s="99"/>
      <c r="G4262" s="98"/>
      <c r="IE4262" s="79"/>
      <c r="IF4262" s="79"/>
      <c r="IG4262" s="79"/>
      <c r="IH4262" s="79"/>
      <c r="II4262" s="79"/>
      <c r="IJ4262" s="79"/>
      <c r="IK4262" s="79"/>
      <c r="IL4262" s="79"/>
    </row>
    <row r="4263" s="93" customFormat="1" ht="15.75" customHeight="1" spans="3:246">
      <c r="C4263" s="97"/>
      <c r="D4263" s="98"/>
      <c r="F4263" s="99"/>
      <c r="G4263" s="98"/>
      <c r="IE4263" s="79"/>
      <c r="IF4263" s="79"/>
      <c r="IG4263" s="79"/>
      <c r="IH4263" s="79"/>
      <c r="II4263" s="79"/>
      <c r="IJ4263" s="79"/>
      <c r="IK4263" s="79"/>
      <c r="IL4263" s="79"/>
    </row>
    <row r="4264" s="93" customFormat="1" ht="15.75" customHeight="1" spans="3:246">
      <c r="C4264" s="97"/>
      <c r="D4264" s="98"/>
      <c r="F4264" s="99"/>
      <c r="G4264" s="98"/>
      <c r="IE4264" s="79"/>
      <c r="IF4264" s="79"/>
      <c r="IG4264" s="79"/>
      <c r="IH4264" s="79"/>
      <c r="II4264" s="79"/>
      <c r="IJ4264" s="79"/>
      <c r="IK4264" s="79"/>
      <c r="IL4264" s="79"/>
    </row>
    <row r="4265" s="93" customFormat="1" ht="15.75" customHeight="1" spans="3:246">
      <c r="C4265" s="97"/>
      <c r="D4265" s="98"/>
      <c r="F4265" s="99"/>
      <c r="G4265" s="98"/>
      <c r="IE4265" s="79"/>
      <c r="IF4265" s="79"/>
      <c r="IG4265" s="79"/>
      <c r="IH4265" s="79"/>
      <c r="II4265" s="79"/>
      <c r="IJ4265" s="79"/>
      <c r="IK4265" s="79"/>
      <c r="IL4265" s="79"/>
    </row>
    <row r="4266" s="93" customFormat="1" ht="15.75" customHeight="1" spans="3:246">
      <c r="C4266" s="97"/>
      <c r="D4266" s="98"/>
      <c r="F4266" s="99"/>
      <c r="G4266" s="98"/>
      <c r="IE4266" s="79"/>
      <c r="IF4266" s="79"/>
      <c r="IG4266" s="79"/>
      <c r="IH4266" s="79"/>
      <c r="II4266" s="79"/>
      <c r="IJ4266" s="79"/>
      <c r="IK4266" s="79"/>
      <c r="IL4266" s="79"/>
    </row>
    <row r="4267" s="93" customFormat="1" ht="15.75" customHeight="1" spans="3:246">
      <c r="C4267" s="97"/>
      <c r="D4267" s="98"/>
      <c r="F4267" s="99"/>
      <c r="G4267" s="98"/>
      <c r="IE4267" s="79"/>
      <c r="IF4267" s="79"/>
      <c r="IG4267" s="79"/>
      <c r="IH4267" s="79"/>
      <c r="II4267" s="79"/>
      <c r="IJ4267" s="79"/>
      <c r="IK4267" s="79"/>
      <c r="IL4267" s="79"/>
    </row>
    <row r="4268" s="93" customFormat="1" ht="15.75" customHeight="1" spans="3:246">
      <c r="C4268" s="97"/>
      <c r="D4268" s="98"/>
      <c r="F4268" s="99"/>
      <c r="G4268" s="98"/>
      <c r="IE4268" s="79"/>
      <c r="IF4268" s="79"/>
      <c r="IG4268" s="79"/>
      <c r="IH4268" s="79"/>
      <c r="II4268" s="79"/>
      <c r="IJ4268" s="79"/>
      <c r="IK4268" s="79"/>
      <c r="IL4268" s="79"/>
    </row>
    <row r="4269" s="93" customFormat="1" ht="15.75" customHeight="1" spans="3:246">
      <c r="C4269" s="97"/>
      <c r="D4269" s="98"/>
      <c r="F4269" s="99"/>
      <c r="G4269" s="98"/>
      <c r="IE4269" s="79"/>
      <c r="IF4269" s="79"/>
      <c r="IG4269" s="79"/>
      <c r="IH4269" s="79"/>
      <c r="II4269" s="79"/>
      <c r="IJ4269" s="79"/>
      <c r="IK4269" s="79"/>
      <c r="IL4269" s="79"/>
    </row>
    <row r="4270" s="93" customFormat="1" ht="15.75" customHeight="1" spans="3:246">
      <c r="C4270" s="97"/>
      <c r="D4270" s="98"/>
      <c r="F4270" s="99"/>
      <c r="G4270" s="98"/>
      <c r="IE4270" s="79"/>
      <c r="IF4270" s="79"/>
      <c r="IG4270" s="79"/>
      <c r="IH4270" s="79"/>
      <c r="II4270" s="79"/>
      <c r="IJ4270" s="79"/>
      <c r="IK4270" s="79"/>
      <c r="IL4270" s="79"/>
    </row>
    <row r="4271" s="93" customFormat="1" ht="15.75" customHeight="1" spans="3:246">
      <c r="C4271" s="97"/>
      <c r="D4271" s="98"/>
      <c r="F4271" s="99"/>
      <c r="G4271" s="98"/>
      <c r="IE4271" s="79"/>
      <c r="IF4271" s="79"/>
      <c r="IG4271" s="79"/>
      <c r="IH4271" s="79"/>
      <c r="II4271" s="79"/>
      <c r="IJ4271" s="79"/>
      <c r="IK4271" s="79"/>
      <c r="IL4271" s="79"/>
    </row>
    <row r="4272" s="93" customFormat="1" ht="15.75" customHeight="1" spans="3:246">
      <c r="C4272" s="97"/>
      <c r="D4272" s="98"/>
      <c r="F4272" s="99"/>
      <c r="G4272" s="98"/>
      <c r="IE4272" s="79"/>
      <c r="IF4272" s="79"/>
      <c r="IG4272" s="79"/>
      <c r="IH4272" s="79"/>
      <c r="II4272" s="79"/>
      <c r="IJ4272" s="79"/>
      <c r="IK4272" s="79"/>
      <c r="IL4272" s="79"/>
    </row>
    <row r="4273" s="93" customFormat="1" ht="15.75" customHeight="1" spans="3:246">
      <c r="C4273" s="97"/>
      <c r="D4273" s="98"/>
      <c r="F4273" s="99"/>
      <c r="G4273" s="98"/>
      <c r="IE4273" s="79"/>
      <c r="IF4273" s="79"/>
      <c r="IG4273" s="79"/>
      <c r="IH4273" s="79"/>
      <c r="II4273" s="79"/>
      <c r="IJ4273" s="79"/>
      <c r="IK4273" s="79"/>
      <c r="IL4273" s="79"/>
    </row>
    <row r="4274" s="93" customFormat="1" ht="15.75" customHeight="1" spans="3:246">
      <c r="C4274" s="97"/>
      <c r="D4274" s="98"/>
      <c r="F4274" s="99"/>
      <c r="G4274" s="98"/>
      <c r="IE4274" s="79"/>
      <c r="IF4274" s="79"/>
      <c r="IG4274" s="79"/>
      <c r="IH4274" s="79"/>
      <c r="II4274" s="79"/>
      <c r="IJ4274" s="79"/>
      <c r="IK4274" s="79"/>
      <c r="IL4274" s="79"/>
    </row>
    <row r="4275" s="93" customFormat="1" ht="15.75" customHeight="1" spans="3:246">
      <c r="C4275" s="97"/>
      <c r="D4275" s="98"/>
      <c r="F4275" s="99"/>
      <c r="G4275" s="98"/>
      <c r="IE4275" s="79"/>
      <c r="IF4275" s="79"/>
      <c r="IG4275" s="79"/>
      <c r="IH4275" s="79"/>
      <c r="II4275" s="79"/>
      <c r="IJ4275" s="79"/>
      <c r="IK4275" s="79"/>
      <c r="IL4275" s="79"/>
    </row>
    <row r="4276" s="93" customFormat="1" ht="15.75" customHeight="1" spans="3:246">
      <c r="C4276" s="97"/>
      <c r="D4276" s="98"/>
      <c r="F4276" s="99"/>
      <c r="G4276" s="98"/>
      <c r="IE4276" s="79"/>
      <c r="IF4276" s="79"/>
      <c r="IG4276" s="79"/>
      <c r="IH4276" s="79"/>
      <c r="II4276" s="79"/>
      <c r="IJ4276" s="79"/>
      <c r="IK4276" s="79"/>
      <c r="IL4276" s="79"/>
    </row>
    <row r="4277" s="93" customFormat="1" ht="15.75" customHeight="1" spans="3:246">
      <c r="C4277" s="97"/>
      <c r="D4277" s="98"/>
      <c r="F4277" s="99"/>
      <c r="G4277" s="98"/>
      <c r="IE4277" s="79"/>
      <c r="IF4277" s="79"/>
      <c r="IG4277" s="79"/>
      <c r="IH4277" s="79"/>
      <c r="II4277" s="79"/>
      <c r="IJ4277" s="79"/>
      <c r="IK4277" s="79"/>
      <c r="IL4277" s="79"/>
    </row>
    <row r="4278" s="93" customFormat="1" ht="15.75" customHeight="1" spans="3:246">
      <c r="C4278" s="97"/>
      <c r="D4278" s="98"/>
      <c r="F4278" s="99"/>
      <c r="G4278" s="98"/>
      <c r="IE4278" s="79"/>
      <c r="IF4278" s="79"/>
      <c r="IG4278" s="79"/>
      <c r="IH4278" s="79"/>
      <c r="II4278" s="79"/>
      <c r="IJ4278" s="79"/>
      <c r="IK4278" s="79"/>
      <c r="IL4278" s="79"/>
    </row>
    <row r="4279" s="93" customFormat="1" ht="15.75" customHeight="1" spans="3:246">
      <c r="C4279" s="97"/>
      <c r="D4279" s="98"/>
      <c r="F4279" s="99"/>
      <c r="G4279" s="98"/>
      <c r="IE4279" s="79"/>
      <c r="IF4279" s="79"/>
      <c r="IG4279" s="79"/>
      <c r="IH4279" s="79"/>
      <c r="II4279" s="79"/>
      <c r="IJ4279" s="79"/>
      <c r="IK4279" s="79"/>
      <c r="IL4279" s="79"/>
    </row>
    <row r="4280" s="93" customFormat="1" ht="15.75" customHeight="1" spans="3:246">
      <c r="C4280" s="97"/>
      <c r="D4280" s="98"/>
      <c r="F4280" s="99"/>
      <c r="G4280" s="98"/>
      <c r="IE4280" s="79"/>
      <c r="IF4280" s="79"/>
      <c r="IG4280" s="79"/>
      <c r="IH4280" s="79"/>
      <c r="II4280" s="79"/>
      <c r="IJ4280" s="79"/>
      <c r="IK4280" s="79"/>
      <c r="IL4280" s="79"/>
    </row>
    <row r="4281" s="93" customFormat="1" ht="15.75" customHeight="1" spans="3:246">
      <c r="C4281" s="97"/>
      <c r="D4281" s="98"/>
      <c r="F4281" s="99"/>
      <c r="G4281" s="98"/>
      <c r="IE4281" s="79"/>
      <c r="IF4281" s="79"/>
      <c r="IG4281" s="79"/>
      <c r="IH4281" s="79"/>
      <c r="II4281" s="79"/>
      <c r="IJ4281" s="79"/>
      <c r="IK4281" s="79"/>
      <c r="IL4281" s="79"/>
    </row>
    <row r="4282" s="93" customFormat="1" ht="15.75" customHeight="1" spans="3:246">
      <c r="C4282" s="97"/>
      <c r="D4282" s="98"/>
      <c r="F4282" s="99"/>
      <c r="G4282" s="98"/>
      <c r="IE4282" s="79"/>
      <c r="IF4282" s="79"/>
      <c r="IG4282" s="79"/>
      <c r="IH4282" s="79"/>
      <c r="II4282" s="79"/>
      <c r="IJ4282" s="79"/>
      <c r="IK4282" s="79"/>
      <c r="IL4282" s="79"/>
    </row>
    <row r="4283" s="93" customFormat="1" ht="15.75" customHeight="1" spans="3:246">
      <c r="C4283" s="97"/>
      <c r="D4283" s="98"/>
      <c r="F4283" s="99"/>
      <c r="G4283" s="98"/>
      <c r="IE4283" s="79"/>
      <c r="IF4283" s="79"/>
      <c r="IG4283" s="79"/>
      <c r="IH4283" s="79"/>
      <c r="II4283" s="79"/>
      <c r="IJ4283" s="79"/>
      <c r="IK4283" s="79"/>
      <c r="IL4283" s="79"/>
    </row>
    <row r="4284" s="93" customFormat="1" ht="15.75" customHeight="1" spans="3:246">
      <c r="C4284" s="97"/>
      <c r="D4284" s="98"/>
      <c r="F4284" s="99"/>
      <c r="G4284" s="98"/>
      <c r="IE4284" s="79"/>
      <c r="IF4284" s="79"/>
      <c r="IG4284" s="79"/>
      <c r="IH4284" s="79"/>
      <c r="II4284" s="79"/>
      <c r="IJ4284" s="79"/>
      <c r="IK4284" s="79"/>
      <c r="IL4284" s="79"/>
    </row>
    <row r="4285" s="93" customFormat="1" ht="15.75" customHeight="1" spans="3:246">
      <c r="C4285" s="97"/>
      <c r="D4285" s="98"/>
      <c r="F4285" s="99"/>
      <c r="G4285" s="98"/>
      <c r="IE4285" s="79"/>
      <c r="IF4285" s="79"/>
      <c r="IG4285" s="79"/>
      <c r="IH4285" s="79"/>
      <c r="II4285" s="79"/>
      <c r="IJ4285" s="79"/>
      <c r="IK4285" s="79"/>
      <c r="IL4285" s="79"/>
    </row>
    <row r="4286" s="93" customFormat="1" ht="15.75" customHeight="1" spans="3:246">
      <c r="C4286" s="97"/>
      <c r="D4286" s="98"/>
      <c r="F4286" s="99"/>
      <c r="G4286" s="98"/>
      <c r="IE4286" s="79"/>
      <c r="IF4286" s="79"/>
      <c r="IG4286" s="79"/>
      <c r="IH4286" s="79"/>
      <c r="II4286" s="79"/>
      <c r="IJ4286" s="79"/>
      <c r="IK4286" s="79"/>
      <c r="IL4286" s="79"/>
    </row>
    <row r="4287" s="93" customFormat="1" ht="15.75" customHeight="1" spans="3:246">
      <c r="C4287" s="97"/>
      <c r="D4287" s="98"/>
      <c r="F4287" s="99"/>
      <c r="G4287" s="98"/>
      <c r="IE4287" s="79"/>
      <c r="IF4287" s="79"/>
      <c r="IG4287" s="79"/>
      <c r="IH4287" s="79"/>
      <c r="II4287" s="79"/>
      <c r="IJ4287" s="79"/>
      <c r="IK4287" s="79"/>
      <c r="IL4287" s="79"/>
    </row>
    <row r="4288" s="93" customFormat="1" ht="15.75" customHeight="1" spans="3:246">
      <c r="C4288" s="97"/>
      <c r="D4288" s="98"/>
      <c r="F4288" s="99"/>
      <c r="G4288" s="98"/>
      <c r="IE4288" s="79"/>
      <c r="IF4288" s="79"/>
      <c r="IG4288" s="79"/>
      <c r="IH4288" s="79"/>
      <c r="II4288" s="79"/>
      <c r="IJ4288" s="79"/>
      <c r="IK4288" s="79"/>
      <c r="IL4288" s="79"/>
    </row>
    <row r="4289" s="93" customFormat="1" ht="15.75" customHeight="1" spans="3:246">
      <c r="C4289" s="97"/>
      <c r="D4289" s="98"/>
      <c r="F4289" s="99"/>
      <c r="G4289" s="98"/>
      <c r="IE4289" s="79"/>
      <c r="IF4289" s="79"/>
      <c r="IG4289" s="79"/>
      <c r="IH4289" s="79"/>
      <c r="II4289" s="79"/>
      <c r="IJ4289" s="79"/>
      <c r="IK4289" s="79"/>
      <c r="IL4289" s="79"/>
    </row>
    <row r="4290" s="93" customFormat="1" ht="15.75" customHeight="1" spans="3:246">
      <c r="C4290" s="97"/>
      <c r="D4290" s="98"/>
      <c r="F4290" s="99"/>
      <c r="G4290" s="98"/>
      <c r="IE4290" s="79"/>
      <c r="IF4290" s="79"/>
      <c r="IG4290" s="79"/>
      <c r="IH4290" s="79"/>
      <c r="II4290" s="79"/>
      <c r="IJ4290" s="79"/>
      <c r="IK4290" s="79"/>
      <c r="IL4290" s="79"/>
    </row>
    <row r="4291" s="93" customFormat="1" ht="15.75" customHeight="1" spans="3:246">
      <c r="C4291" s="97"/>
      <c r="D4291" s="98"/>
      <c r="F4291" s="99"/>
      <c r="G4291" s="98"/>
      <c r="IE4291" s="79"/>
      <c r="IF4291" s="79"/>
      <c r="IG4291" s="79"/>
      <c r="IH4291" s="79"/>
      <c r="II4291" s="79"/>
      <c r="IJ4291" s="79"/>
      <c r="IK4291" s="79"/>
      <c r="IL4291" s="79"/>
    </row>
    <row r="4292" s="93" customFormat="1" ht="15.75" customHeight="1" spans="3:246">
      <c r="C4292" s="97"/>
      <c r="D4292" s="98"/>
      <c r="F4292" s="99"/>
      <c r="G4292" s="98"/>
      <c r="IE4292" s="79"/>
      <c r="IF4292" s="79"/>
      <c r="IG4292" s="79"/>
      <c r="IH4292" s="79"/>
      <c r="II4292" s="79"/>
      <c r="IJ4292" s="79"/>
      <c r="IK4292" s="79"/>
      <c r="IL4292" s="79"/>
    </row>
    <row r="4293" s="93" customFormat="1" ht="15.75" customHeight="1" spans="3:246">
      <c r="C4293" s="97"/>
      <c r="D4293" s="98"/>
      <c r="F4293" s="99"/>
      <c r="G4293" s="98"/>
      <c r="IE4293" s="79"/>
      <c r="IF4293" s="79"/>
      <c r="IG4293" s="79"/>
      <c r="IH4293" s="79"/>
      <c r="II4293" s="79"/>
      <c r="IJ4293" s="79"/>
      <c r="IK4293" s="79"/>
      <c r="IL4293" s="79"/>
    </row>
    <row r="4294" s="93" customFormat="1" ht="15.75" customHeight="1" spans="3:246">
      <c r="C4294" s="97"/>
      <c r="D4294" s="98"/>
      <c r="F4294" s="99"/>
      <c r="G4294" s="98"/>
      <c r="IE4294" s="79"/>
      <c r="IF4294" s="79"/>
      <c r="IG4294" s="79"/>
      <c r="IH4294" s="79"/>
      <c r="II4294" s="79"/>
      <c r="IJ4294" s="79"/>
      <c r="IK4294" s="79"/>
      <c r="IL4294" s="79"/>
    </row>
    <row r="4295" s="93" customFormat="1" ht="15.75" customHeight="1" spans="3:246">
      <c r="C4295" s="97"/>
      <c r="D4295" s="98"/>
      <c r="F4295" s="99"/>
      <c r="G4295" s="98"/>
      <c r="IE4295" s="79"/>
      <c r="IF4295" s="79"/>
      <c r="IG4295" s="79"/>
      <c r="IH4295" s="79"/>
      <c r="II4295" s="79"/>
      <c r="IJ4295" s="79"/>
      <c r="IK4295" s="79"/>
      <c r="IL4295" s="79"/>
    </row>
    <row r="4296" s="93" customFormat="1" ht="15.75" customHeight="1" spans="3:246">
      <c r="C4296" s="97"/>
      <c r="D4296" s="98"/>
      <c r="F4296" s="99"/>
      <c r="G4296" s="98"/>
      <c r="IE4296" s="79"/>
      <c r="IF4296" s="79"/>
      <c r="IG4296" s="79"/>
      <c r="IH4296" s="79"/>
      <c r="II4296" s="79"/>
      <c r="IJ4296" s="79"/>
      <c r="IK4296" s="79"/>
      <c r="IL4296" s="79"/>
    </row>
    <row r="4297" s="93" customFormat="1" ht="15.75" customHeight="1" spans="3:246">
      <c r="C4297" s="97"/>
      <c r="D4297" s="98"/>
      <c r="F4297" s="99"/>
      <c r="G4297" s="98"/>
      <c r="IE4297" s="79"/>
      <c r="IF4297" s="79"/>
      <c r="IG4297" s="79"/>
      <c r="IH4297" s="79"/>
      <c r="II4297" s="79"/>
      <c r="IJ4297" s="79"/>
      <c r="IK4297" s="79"/>
      <c r="IL4297" s="79"/>
    </row>
    <row r="4298" s="93" customFormat="1" ht="15.75" customHeight="1" spans="3:246">
      <c r="C4298" s="97"/>
      <c r="D4298" s="98"/>
      <c r="F4298" s="99"/>
      <c r="G4298" s="98"/>
      <c r="IE4298" s="79"/>
      <c r="IF4298" s="79"/>
      <c r="IG4298" s="79"/>
      <c r="IH4298" s="79"/>
      <c r="II4298" s="79"/>
      <c r="IJ4298" s="79"/>
      <c r="IK4298" s="79"/>
      <c r="IL4298" s="79"/>
    </row>
    <row r="4299" s="93" customFormat="1" ht="15.75" customHeight="1" spans="3:246">
      <c r="C4299" s="97"/>
      <c r="D4299" s="98"/>
      <c r="F4299" s="99"/>
      <c r="G4299" s="98"/>
      <c r="IE4299" s="79"/>
      <c r="IF4299" s="79"/>
      <c r="IG4299" s="79"/>
      <c r="IH4299" s="79"/>
      <c r="II4299" s="79"/>
      <c r="IJ4299" s="79"/>
      <c r="IK4299" s="79"/>
      <c r="IL4299" s="79"/>
    </row>
    <row r="4300" s="93" customFormat="1" ht="15.75" customHeight="1" spans="3:246">
      <c r="C4300" s="97"/>
      <c r="D4300" s="98"/>
      <c r="F4300" s="99"/>
      <c r="G4300" s="98"/>
      <c r="IE4300" s="79"/>
      <c r="IF4300" s="79"/>
      <c r="IG4300" s="79"/>
      <c r="IH4300" s="79"/>
      <c r="II4300" s="79"/>
      <c r="IJ4300" s="79"/>
      <c r="IK4300" s="79"/>
      <c r="IL4300" s="79"/>
    </row>
    <row r="4301" s="93" customFormat="1" ht="15.75" customHeight="1" spans="3:246">
      <c r="C4301" s="97"/>
      <c r="D4301" s="98"/>
      <c r="F4301" s="99"/>
      <c r="G4301" s="98"/>
      <c r="IE4301" s="79"/>
      <c r="IF4301" s="79"/>
      <c r="IG4301" s="79"/>
      <c r="IH4301" s="79"/>
      <c r="II4301" s="79"/>
      <c r="IJ4301" s="79"/>
      <c r="IK4301" s="79"/>
      <c r="IL4301" s="79"/>
    </row>
    <row r="4302" s="93" customFormat="1" ht="15.75" customHeight="1" spans="3:246">
      <c r="C4302" s="97"/>
      <c r="D4302" s="98"/>
      <c r="F4302" s="99"/>
      <c r="G4302" s="98"/>
      <c r="IE4302" s="79"/>
      <c r="IF4302" s="79"/>
      <c r="IG4302" s="79"/>
      <c r="IH4302" s="79"/>
      <c r="II4302" s="79"/>
      <c r="IJ4302" s="79"/>
      <c r="IK4302" s="79"/>
      <c r="IL4302" s="79"/>
    </row>
    <row r="4303" s="93" customFormat="1" ht="15.75" customHeight="1" spans="3:246">
      <c r="C4303" s="97"/>
      <c r="D4303" s="98"/>
      <c r="F4303" s="99"/>
      <c r="G4303" s="98"/>
      <c r="IE4303" s="79"/>
      <c r="IF4303" s="79"/>
      <c r="IG4303" s="79"/>
      <c r="IH4303" s="79"/>
      <c r="II4303" s="79"/>
      <c r="IJ4303" s="79"/>
      <c r="IK4303" s="79"/>
      <c r="IL4303" s="79"/>
    </row>
    <row r="4304" s="93" customFormat="1" ht="15.75" customHeight="1" spans="3:246">
      <c r="C4304" s="97"/>
      <c r="D4304" s="98"/>
      <c r="F4304" s="99"/>
      <c r="G4304" s="98"/>
      <c r="IE4304" s="79"/>
      <c r="IF4304" s="79"/>
      <c r="IG4304" s="79"/>
      <c r="IH4304" s="79"/>
      <c r="II4304" s="79"/>
      <c r="IJ4304" s="79"/>
      <c r="IK4304" s="79"/>
      <c r="IL4304" s="79"/>
    </row>
    <row r="4305" s="93" customFormat="1" ht="15.75" customHeight="1" spans="3:246">
      <c r="C4305" s="97"/>
      <c r="D4305" s="98"/>
      <c r="F4305" s="99"/>
      <c r="G4305" s="98"/>
      <c r="IE4305" s="79"/>
      <c r="IF4305" s="79"/>
      <c r="IG4305" s="79"/>
      <c r="IH4305" s="79"/>
      <c r="II4305" s="79"/>
      <c r="IJ4305" s="79"/>
      <c r="IK4305" s="79"/>
      <c r="IL4305" s="79"/>
    </row>
    <row r="4306" s="93" customFormat="1" ht="15.75" customHeight="1" spans="3:246">
      <c r="C4306" s="97"/>
      <c r="D4306" s="98"/>
      <c r="F4306" s="99"/>
      <c r="G4306" s="98"/>
      <c r="IE4306" s="79"/>
      <c r="IF4306" s="79"/>
      <c r="IG4306" s="79"/>
      <c r="IH4306" s="79"/>
      <c r="II4306" s="79"/>
      <c r="IJ4306" s="79"/>
      <c r="IK4306" s="79"/>
      <c r="IL4306" s="79"/>
    </row>
    <row r="4307" s="93" customFormat="1" ht="15.75" customHeight="1" spans="3:246">
      <c r="C4307" s="97"/>
      <c r="D4307" s="98"/>
      <c r="F4307" s="99"/>
      <c r="G4307" s="98"/>
      <c r="IE4307" s="79"/>
      <c r="IF4307" s="79"/>
      <c r="IG4307" s="79"/>
      <c r="IH4307" s="79"/>
      <c r="II4307" s="79"/>
      <c r="IJ4307" s="79"/>
      <c r="IK4307" s="79"/>
      <c r="IL4307" s="79"/>
    </row>
    <row r="4308" s="93" customFormat="1" ht="15.75" customHeight="1" spans="3:246">
      <c r="C4308" s="97"/>
      <c r="D4308" s="98"/>
      <c r="F4308" s="99"/>
      <c r="G4308" s="98"/>
      <c r="IE4308" s="79"/>
      <c r="IF4308" s="79"/>
      <c r="IG4308" s="79"/>
      <c r="IH4308" s="79"/>
      <c r="II4308" s="79"/>
      <c r="IJ4308" s="79"/>
      <c r="IK4308" s="79"/>
      <c r="IL4308" s="79"/>
    </row>
    <row r="4309" s="93" customFormat="1" ht="15.75" customHeight="1" spans="3:246">
      <c r="C4309" s="97"/>
      <c r="D4309" s="98"/>
      <c r="F4309" s="99"/>
      <c r="G4309" s="98"/>
      <c r="IE4309" s="79"/>
      <c r="IF4309" s="79"/>
      <c r="IG4309" s="79"/>
      <c r="IH4309" s="79"/>
      <c r="II4309" s="79"/>
      <c r="IJ4309" s="79"/>
      <c r="IK4309" s="79"/>
      <c r="IL4309" s="79"/>
    </row>
    <row r="4310" s="93" customFormat="1" ht="15.75" customHeight="1" spans="3:246">
      <c r="C4310" s="97"/>
      <c r="D4310" s="98"/>
      <c r="F4310" s="99"/>
      <c r="G4310" s="98"/>
      <c r="IE4310" s="79"/>
      <c r="IF4310" s="79"/>
      <c r="IG4310" s="79"/>
      <c r="IH4310" s="79"/>
      <c r="II4310" s="79"/>
      <c r="IJ4310" s="79"/>
      <c r="IK4310" s="79"/>
      <c r="IL4310" s="79"/>
    </row>
    <row r="4311" s="93" customFormat="1" ht="15.75" customHeight="1" spans="3:246">
      <c r="C4311" s="97"/>
      <c r="D4311" s="98"/>
      <c r="F4311" s="99"/>
      <c r="G4311" s="98"/>
      <c r="IE4311" s="79"/>
      <c r="IF4311" s="79"/>
      <c r="IG4311" s="79"/>
      <c r="IH4311" s="79"/>
      <c r="II4311" s="79"/>
      <c r="IJ4311" s="79"/>
      <c r="IK4311" s="79"/>
      <c r="IL4311" s="79"/>
    </row>
    <row r="4312" s="93" customFormat="1" ht="15.75" customHeight="1" spans="3:246">
      <c r="C4312" s="97"/>
      <c r="D4312" s="98"/>
      <c r="F4312" s="99"/>
      <c r="G4312" s="98"/>
      <c r="IE4312" s="79"/>
      <c r="IF4312" s="79"/>
      <c r="IG4312" s="79"/>
      <c r="IH4312" s="79"/>
      <c r="II4312" s="79"/>
      <c r="IJ4312" s="79"/>
      <c r="IK4312" s="79"/>
      <c r="IL4312" s="79"/>
    </row>
    <row r="4313" s="93" customFormat="1" ht="15.75" customHeight="1" spans="3:246">
      <c r="C4313" s="97"/>
      <c r="D4313" s="98"/>
      <c r="F4313" s="99"/>
      <c r="G4313" s="98"/>
      <c r="IE4313" s="79"/>
      <c r="IF4313" s="79"/>
      <c r="IG4313" s="79"/>
      <c r="IH4313" s="79"/>
      <c r="II4313" s="79"/>
      <c r="IJ4313" s="79"/>
      <c r="IK4313" s="79"/>
      <c r="IL4313" s="79"/>
    </row>
    <row r="4314" s="93" customFormat="1" ht="15.75" customHeight="1" spans="3:246">
      <c r="C4314" s="97"/>
      <c r="D4314" s="98"/>
      <c r="F4314" s="99"/>
      <c r="G4314" s="98"/>
      <c r="IE4314" s="79"/>
      <c r="IF4314" s="79"/>
      <c r="IG4314" s="79"/>
      <c r="IH4314" s="79"/>
      <c r="II4314" s="79"/>
      <c r="IJ4314" s="79"/>
      <c r="IK4314" s="79"/>
      <c r="IL4314" s="79"/>
    </row>
    <row r="4315" s="93" customFormat="1" ht="15.75" customHeight="1" spans="3:246">
      <c r="C4315" s="97"/>
      <c r="D4315" s="98"/>
      <c r="F4315" s="99"/>
      <c r="G4315" s="98"/>
      <c r="IE4315" s="79"/>
      <c r="IF4315" s="79"/>
      <c r="IG4315" s="79"/>
      <c r="IH4315" s="79"/>
      <c r="II4315" s="79"/>
      <c r="IJ4315" s="79"/>
      <c r="IK4315" s="79"/>
      <c r="IL4315" s="79"/>
    </row>
    <row r="4316" s="93" customFormat="1" ht="15.75" customHeight="1" spans="3:246">
      <c r="C4316" s="97"/>
      <c r="D4316" s="98"/>
      <c r="F4316" s="99"/>
      <c r="G4316" s="98"/>
      <c r="IE4316" s="79"/>
      <c r="IF4316" s="79"/>
      <c r="IG4316" s="79"/>
      <c r="IH4316" s="79"/>
      <c r="II4316" s="79"/>
      <c r="IJ4316" s="79"/>
      <c r="IK4316" s="79"/>
      <c r="IL4316" s="79"/>
    </row>
    <row r="4317" s="93" customFormat="1" ht="15.75" customHeight="1" spans="3:246">
      <c r="C4317" s="97"/>
      <c r="D4317" s="98"/>
      <c r="F4317" s="99"/>
      <c r="G4317" s="98"/>
      <c r="IE4317" s="79"/>
      <c r="IF4317" s="79"/>
      <c r="IG4317" s="79"/>
      <c r="IH4317" s="79"/>
      <c r="II4317" s="79"/>
      <c r="IJ4317" s="79"/>
      <c r="IK4317" s="79"/>
      <c r="IL4317" s="79"/>
    </row>
    <row r="4318" s="93" customFormat="1" ht="15.75" customHeight="1" spans="3:246">
      <c r="C4318" s="97"/>
      <c r="D4318" s="98"/>
      <c r="F4318" s="99"/>
      <c r="G4318" s="98"/>
      <c r="IE4318" s="79"/>
      <c r="IF4318" s="79"/>
      <c r="IG4318" s="79"/>
      <c r="IH4318" s="79"/>
      <c r="II4318" s="79"/>
      <c r="IJ4318" s="79"/>
      <c r="IK4318" s="79"/>
      <c r="IL4318" s="79"/>
    </row>
    <row r="4319" s="93" customFormat="1" ht="15.75" customHeight="1" spans="3:246">
      <c r="C4319" s="97"/>
      <c r="D4319" s="98"/>
      <c r="F4319" s="99"/>
      <c r="G4319" s="98"/>
      <c r="IE4319" s="79"/>
      <c r="IF4319" s="79"/>
      <c r="IG4319" s="79"/>
      <c r="IH4319" s="79"/>
      <c r="II4319" s="79"/>
      <c r="IJ4319" s="79"/>
      <c r="IK4319" s="79"/>
      <c r="IL4319" s="79"/>
    </row>
    <row r="4320" s="93" customFormat="1" ht="15.75" customHeight="1" spans="3:246">
      <c r="C4320" s="97"/>
      <c r="D4320" s="98"/>
      <c r="F4320" s="99"/>
      <c r="G4320" s="98"/>
      <c r="IE4320" s="79"/>
      <c r="IF4320" s="79"/>
      <c r="IG4320" s="79"/>
      <c r="IH4320" s="79"/>
      <c r="II4320" s="79"/>
      <c r="IJ4320" s="79"/>
      <c r="IK4320" s="79"/>
      <c r="IL4320" s="79"/>
    </row>
    <row r="4321" s="93" customFormat="1" ht="15.75" customHeight="1" spans="3:246">
      <c r="C4321" s="97"/>
      <c r="D4321" s="98"/>
      <c r="F4321" s="99"/>
      <c r="G4321" s="98"/>
      <c r="IE4321" s="79"/>
      <c r="IF4321" s="79"/>
      <c r="IG4321" s="79"/>
      <c r="IH4321" s="79"/>
      <c r="II4321" s="79"/>
      <c r="IJ4321" s="79"/>
      <c r="IK4321" s="79"/>
      <c r="IL4321" s="79"/>
    </row>
    <row r="4322" s="93" customFormat="1" ht="15.75" customHeight="1" spans="3:246">
      <c r="C4322" s="97"/>
      <c r="D4322" s="98"/>
      <c r="F4322" s="99"/>
      <c r="G4322" s="98"/>
      <c r="IE4322" s="79"/>
      <c r="IF4322" s="79"/>
      <c r="IG4322" s="79"/>
      <c r="IH4322" s="79"/>
      <c r="II4322" s="79"/>
      <c r="IJ4322" s="79"/>
      <c r="IK4322" s="79"/>
      <c r="IL4322" s="79"/>
    </row>
    <row r="4323" s="93" customFormat="1" ht="15.75" customHeight="1" spans="3:246">
      <c r="C4323" s="97"/>
      <c r="D4323" s="98"/>
      <c r="F4323" s="99"/>
      <c r="G4323" s="98"/>
      <c r="IE4323" s="79"/>
      <c r="IF4323" s="79"/>
      <c r="IG4323" s="79"/>
      <c r="IH4323" s="79"/>
      <c r="II4323" s="79"/>
      <c r="IJ4323" s="79"/>
      <c r="IK4323" s="79"/>
      <c r="IL4323" s="79"/>
    </row>
    <row r="4324" s="93" customFormat="1" ht="15.75" customHeight="1" spans="3:246">
      <c r="C4324" s="97"/>
      <c r="D4324" s="98"/>
      <c r="F4324" s="99"/>
      <c r="G4324" s="98"/>
      <c r="IE4324" s="79"/>
      <c r="IF4324" s="79"/>
      <c r="IG4324" s="79"/>
      <c r="IH4324" s="79"/>
      <c r="II4324" s="79"/>
      <c r="IJ4324" s="79"/>
      <c r="IK4324" s="79"/>
      <c r="IL4324" s="79"/>
    </row>
    <row r="4325" s="93" customFormat="1" ht="15.75" customHeight="1" spans="3:246">
      <c r="C4325" s="97"/>
      <c r="D4325" s="98"/>
      <c r="F4325" s="99"/>
      <c r="G4325" s="98"/>
      <c r="IE4325" s="79"/>
      <c r="IF4325" s="79"/>
      <c r="IG4325" s="79"/>
      <c r="IH4325" s="79"/>
      <c r="II4325" s="79"/>
      <c r="IJ4325" s="79"/>
      <c r="IK4325" s="79"/>
      <c r="IL4325" s="79"/>
    </row>
    <row r="4326" s="93" customFormat="1" ht="15.75" customHeight="1" spans="3:246">
      <c r="C4326" s="97"/>
      <c r="D4326" s="98"/>
      <c r="F4326" s="99"/>
      <c r="G4326" s="98"/>
      <c r="IE4326" s="79"/>
      <c r="IF4326" s="79"/>
      <c r="IG4326" s="79"/>
      <c r="IH4326" s="79"/>
      <c r="II4326" s="79"/>
      <c r="IJ4326" s="79"/>
      <c r="IK4326" s="79"/>
      <c r="IL4326" s="79"/>
    </row>
    <row r="4327" s="93" customFormat="1" ht="15.75" customHeight="1" spans="3:246">
      <c r="C4327" s="97"/>
      <c r="D4327" s="98"/>
      <c r="F4327" s="99"/>
      <c r="G4327" s="98"/>
      <c r="IE4327" s="79"/>
      <c r="IF4327" s="79"/>
      <c r="IG4327" s="79"/>
      <c r="IH4327" s="79"/>
      <c r="II4327" s="79"/>
      <c r="IJ4327" s="79"/>
      <c r="IK4327" s="79"/>
      <c r="IL4327" s="79"/>
    </row>
    <row r="4328" s="93" customFormat="1" ht="15.75" customHeight="1" spans="3:246">
      <c r="C4328" s="97"/>
      <c r="D4328" s="98"/>
      <c r="F4328" s="99"/>
      <c r="G4328" s="98"/>
      <c r="IE4328" s="79"/>
      <c r="IF4328" s="79"/>
      <c r="IG4328" s="79"/>
      <c r="IH4328" s="79"/>
      <c r="II4328" s="79"/>
      <c r="IJ4328" s="79"/>
      <c r="IK4328" s="79"/>
      <c r="IL4328" s="79"/>
    </row>
    <row r="4329" s="93" customFormat="1" ht="15.75" customHeight="1" spans="3:246">
      <c r="C4329" s="97"/>
      <c r="D4329" s="98"/>
      <c r="F4329" s="99"/>
      <c r="G4329" s="98"/>
      <c r="IE4329" s="79"/>
      <c r="IF4329" s="79"/>
      <c r="IG4329" s="79"/>
      <c r="IH4329" s="79"/>
      <c r="II4329" s="79"/>
      <c r="IJ4329" s="79"/>
      <c r="IK4329" s="79"/>
      <c r="IL4329" s="79"/>
    </row>
    <row r="4330" s="93" customFormat="1" ht="15.75" customHeight="1" spans="3:246">
      <c r="C4330" s="97"/>
      <c r="D4330" s="98"/>
      <c r="F4330" s="99"/>
      <c r="G4330" s="98"/>
      <c r="IE4330" s="79"/>
      <c r="IF4330" s="79"/>
      <c r="IG4330" s="79"/>
      <c r="IH4330" s="79"/>
      <c r="II4330" s="79"/>
      <c r="IJ4330" s="79"/>
      <c r="IK4330" s="79"/>
      <c r="IL4330" s="79"/>
    </row>
    <row r="4331" s="93" customFormat="1" ht="15.75" customHeight="1" spans="3:246">
      <c r="C4331" s="97"/>
      <c r="D4331" s="98"/>
      <c r="F4331" s="99"/>
      <c r="G4331" s="98"/>
      <c r="IE4331" s="79"/>
      <c r="IF4331" s="79"/>
      <c r="IG4331" s="79"/>
      <c r="IH4331" s="79"/>
      <c r="II4331" s="79"/>
      <c r="IJ4331" s="79"/>
      <c r="IK4331" s="79"/>
      <c r="IL4331" s="79"/>
    </row>
    <row r="4332" s="93" customFormat="1" ht="15.75" customHeight="1" spans="3:246">
      <c r="C4332" s="97"/>
      <c r="D4332" s="98"/>
      <c r="F4332" s="99"/>
      <c r="G4332" s="98"/>
      <c r="IE4332" s="79"/>
      <c r="IF4332" s="79"/>
      <c r="IG4332" s="79"/>
      <c r="IH4332" s="79"/>
      <c r="II4332" s="79"/>
      <c r="IJ4332" s="79"/>
      <c r="IK4332" s="79"/>
      <c r="IL4332" s="79"/>
    </row>
    <row r="4333" s="93" customFormat="1" ht="15.75" customHeight="1" spans="3:246">
      <c r="C4333" s="97"/>
      <c r="D4333" s="98"/>
      <c r="F4333" s="99"/>
      <c r="G4333" s="98"/>
      <c r="IE4333" s="79"/>
      <c r="IF4333" s="79"/>
      <c r="IG4333" s="79"/>
      <c r="IH4333" s="79"/>
      <c r="II4333" s="79"/>
      <c r="IJ4333" s="79"/>
      <c r="IK4333" s="79"/>
      <c r="IL4333" s="79"/>
    </row>
    <row r="4334" s="93" customFormat="1" ht="15.75" customHeight="1" spans="3:246">
      <c r="C4334" s="97"/>
      <c r="D4334" s="98"/>
      <c r="F4334" s="99"/>
      <c r="G4334" s="98"/>
      <c r="IE4334" s="79"/>
      <c r="IF4334" s="79"/>
      <c r="IG4334" s="79"/>
      <c r="IH4334" s="79"/>
      <c r="II4334" s="79"/>
      <c r="IJ4334" s="79"/>
      <c r="IK4334" s="79"/>
      <c r="IL4334" s="79"/>
    </row>
    <row r="4335" s="93" customFormat="1" ht="15.75" customHeight="1" spans="3:246">
      <c r="C4335" s="97"/>
      <c r="D4335" s="98"/>
      <c r="F4335" s="99"/>
      <c r="G4335" s="98"/>
      <c r="IE4335" s="79"/>
      <c r="IF4335" s="79"/>
      <c r="IG4335" s="79"/>
      <c r="IH4335" s="79"/>
      <c r="II4335" s="79"/>
      <c r="IJ4335" s="79"/>
      <c r="IK4335" s="79"/>
      <c r="IL4335" s="79"/>
    </row>
    <row r="4336" s="93" customFormat="1" ht="15.75" customHeight="1" spans="3:246">
      <c r="C4336" s="97"/>
      <c r="D4336" s="98"/>
      <c r="F4336" s="99"/>
      <c r="G4336" s="98"/>
      <c r="IE4336" s="79"/>
      <c r="IF4336" s="79"/>
      <c r="IG4336" s="79"/>
      <c r="IH4336" s="79"/>
      <c r="II4336" s="79"/>
      <c r="IJ4336" s="79"/>
      <c r="IK4336" s="79"/>
      <c r="IL4336" s="79"/>
    </row>
    <row r="4337" s="93" customFormat="1" ht="15.75" customHeight="1" spans="3:246">
      <c r="C4337" s="97"/>
      <c r="D4337" s="98"/>
      <c r="F4337" s="99"/>
      <c r="G4337" s="98"/>
      <c r="IE4337" s="79"/>
      <c r="IF4337" s="79"/>
      <c r="IG4337" s="79"/>
      <c r="IH4337" s="79"/>
      <c r="II4337" s="79"/>
      <c r="IJ4337" s="79"/>
      <c r="IK4337" s="79"/>
      <c r="IL4337" s="79"/>
    </row>
    <row r="4338" s="93" customFormat="1" ht="15.75" customHeight="1" spans="3:246">
      <c r="C4338" s="97"/>
      <c r="D4338" s="98"/>
      <c r="F4338" s="99"/>
      <c r="G4338" s="98"/>
      <c r="IE4338" s="79"/>
      <c r="IF4338" s="79"/>
      <c r="IG4338" s="79"/>
      <c r="IH4338" s="79"/>
      <c r="II4338" s="79"/>
      <c r="IJ4338" s="79"/>
      <c r="IK4338" s="79"/>
      <c r="IL4338" s="79"/>
    </row>
    <row r="4339" s="93" customFormat="1" ht="15.75" customHeight="1" spans="3:246">
      <c r="C4339" s="97"/>
      <c r="D4339" s="98"/>
      <c r="F4339" s="99"/>
      <c r="G4339" s="98"/>
      <c r="IE4339" s="79"/>
      <c r="IF4339" s="79"/>
      <c r="IG4339" s="79"/>
      <c r="IH4339" s="79"/>
      <c r="II4339" s="79"/>
      <c r="IJ4339" s="79"/>
      <c r="IK4339" s="79"/>
      <c r="IL4339" s="79"/>
    </row>
    <row r="4340" s="93" customFormat="1" ht="15.75" customHeight="1" spans="3:246">
      <c r="C4340" s="97"/>
      <c r="D4340" s="98"/>
      <c r="F4340" s="99"/>
      <c r="G4340" s="98"/>
      <c r="IE4340" s="79"/>
      <c r="IF4340" s="79"/>
      <c r="IG4340" s="79"/>
      <c r="IH4340" s="79"/>
      <c r="II4340" s="79"/>
      <c r="IJ4340" s="79"/>
      <c r="IK4340" s="79"/>
      <c r="IL4340" s="79"/>
    </row>
    <row r="4341" s="93" customFormat="1" ht="15.75" customHeight="1" spans="3:246">
      <c r="C4341" s="97"/>
      <c r="D4341" s="98"/>
      <c r="F4341" s="99"/>
      <c r="G4341" s="98"/>
      <c r="IE4341" s="79"/>
      <c r="IF4341" s="79"/>
      <c r="IG4341" s="79"/>
      <c r="IH4341" s="79"/>
      <c r="II4341" s="79"/>
      <c r="IJ4341" s="79"/>
      <c r="IK4341" s="79"/>
      <c r="IL4341" s="79"/>
    </row>
    <row r="4342" s="93" customFormat="1" ht="15.75" customHeight="1" spans="3:246">
      <c r="C4342" s="97"/>
      <c r="D4342" s="98"/>
      <c r="F4342" s="99"/>
      <c r="G4342" s="98"/>
      <c r="IE4342" s="79"/>
      <c r="IF4342" s="79"/>
      <c r="IG4342" s="79"/>
      <c r="IH4342" s="79"/>
      <c r="II4342" s="79"/>
      <c r="IJ4342" s="79"/>
      <c r="IK4342" s="79"/>
      <c r="IL4342" s="79"/>
    </row>
    <row r="4343" s="93" customFormat="1" ht="15.75" customHeight="1" spans="3:246">
      <c r="C4343" s="97"/>
      <c r="D4343" s="98"/>
      <c r="F4343" s="99"/>
      <c r="G4343" s="98"/>
      <c r="IE4343" s="79"/>
      <c r="IF4343" s="79"/>
      <c r="IG4343" s="79"/>
      <c r="IH4343" s="79"/>
      <c r="II4343" s="79"/>
      <c r="IJ4343" s="79"/>
      <c r="IK4343" s="79"/>
      <c r="IL4343" s="79"/>
    </row>
    <row r="4344" s="93" customFormat="1" ht="15.75" customHeight="1" spans="3:246">
      <c r="C4344" s="97"/>
      <c r="D4344" s="98"/>
      <c r="F4344" s="99"/>
      <c r="G4344" s="98"/>
      <c r="IE4344" s="79"/>
      <c r="IF4344" s="79"/>
      <c r="IG4344" s="79"/>
      <c r="IH4344" s="79"/>
      <c r="II4344" s="79"/>
      <c r="IJ4344" s="79"/>
      <c r="IK4344" s="79"/>
      <c r="IL4344" s="79"/>
    </row>
    <row r="4345" s="93" customFormat="1" ht="15.75" customHeight="1" spans="3:246">
      <c r="C4345" s="97"/>
      <c r="D4345" s="98"/>
      <c r="F4345" s="99"/>
      <c r="G4345" s="98"/>
      <c r="IE4345" s="79"/>
      <c r="IF4345" s="79"/>
      <c r="IG4345" s="79"/>
      <c r="IH4345" s="79"/>
      <c r="II4345" s="79"/>
      <c r="IJ4345" s="79"/>
      <c r="IK4345" s="79"/>
      <c r="IL4345" s="79"/>
    </row>
    <row r="4346" s="93" customFormat="1" ht="15.75" customHeight="1" spans="3:246">
      <c r="C4346" s="97"/>
      <c r="D4346" s="98"/>
      <c r="F4346" s="99"/>
      <c r="G4346" s="98"/>
      <c r="IE4346" s="79"/>
      <c r="IF4346" s="79"/>
      <c r="IG4346" s="79"/>
      <c r="IH4346" s="79"/>
      <c r="II4346" s="79"/>
      <c r="IJ4346" s="79"/>
      <c r="IK4346" s="79"/>
      <c r="IL4346" s="79"/>
    </row>
    <row r="4347" s="93" customFormat="1" ht="15.75" customHeight="1" spans="3:246">
      <c r="C4347" s="97"/>
      <c r="D4347" s="98"/>
      <c r="F4347" s="99"/>
      <c r="G4347" s="98"/>
      <c r="IE4347" s="79"/>
      <c r="IF4347" s="79"/>
      <c r="IG4347" s="79"/>
      <c r="IH4347" s="79"/>
      <c r="II4347" s="79"/>
      <c r="IJ4347" s="79"/>
      <c r="IK4347" s="79"/>
      <c r="IL4347" s="79"/>
    </row>
    <row r="4348" s="93" customFormat="1" ht="15.75" customHeight="1" spans="3:246">
      <c r="C4348" s="97"/>
      <c r="D4348" s="98"/>
      <c r="F4348" s="99"/>
      <c r="G4348" s="98"/>
      <c r="IE4348" s="79"/>
      <c r="IF4348" s="79"/>
      <c r="IG4348" s="79"/>
      <c r="IH4348" s="79"/>
      <c r="II4348" s="79"/>
      <c r="IJ4348" s="79"/>
      <c r="IK4348" s="79"/>
      <c r="IL4348" s="79"/>
    </row>
    <row r="4349" s="93" customFormat="1" ht="15.75" customHeight="1" spans="3:246">
      <c r="C4349" s="97"/>
      <c r="D4349" s="98"/>
      <c r="F4349" s="99"/>
      <c r="G4349" s="98"/>
      <c r="IE4349" s="79"/>
      <c r="IF4349" s="79"/>
      <c r="IG4349" s="79"/>
      <c r="IH4349" s="79"/>
      <c r="II4349" s="79"/>
      <c r="IJ4349" s="79"/>
      <c r="IK4349" s="79"/>
      <c r="IL4349" s="79"/>
    </row>
    <row r="4350" s="93" customFormat="1" ht="15.75" customHeight="1" spans="3:246">
      <c r="C4350" s="97"/>
      <c r="D4350" s="98"/>
      <c r="F4350" s="99"/>
      <c r="G4350" s="98"/>
      <c r="IE4350" s="79"/>
      <c r="IF4350" s="79"/>
      <c r="IG4350" s="79"/>
      <c r="IH4350" s="79"/>
      <c r="II4350" s="79"/>
      <c r="IJ4350" s="79"/>
      <c r="IK4350" s="79"/>
      <c r="IL4350" s="79"/>
    </row>
    <row r="4351" s="93" customFormat="1" ht="15.75" customHeight="1" spans="3:246">
      <c r="C4351" s="97"/>
      <c r="D4351" s="98"/>
      <c r="F4351" s="99"/>
      <c r="G4351" s="98"/>
      <c r="IE4351" s="79"/>
      <c r="IF4351" s="79"/>
      <c r="IG4351" s="79"/>
      <c r="IH4351" s="79"/>
      <c r="II4351" s="79"/>
      <c r="IJ4351" s="79"/>
      <c r="IK4351" s="79"/>
      <c r="IL4351" s="79"/>
    </row>
    <row r="4352" s="93" customFormat="1" ht="15.75" customHeight="1" spans="3:246">
      <c r="C4352" s="97"/>
      <c r="D4352" s="98"/>
      <c r="F4352" s="99"/>
      <c r="G4352" s="98"/>
      <c r="IE4352" s="79"/>
      <c r="IF4352" s="79"/>
      <c r="IG4352" s="79"/>
      <c r="IH4352" s="79"/>
      <c r="II4352" s="79"/>
      <c r="IJ4352" s="79"/>
      <c r="IK4352" s="79"/>
      <c r="IL4352" s="79"/>
    </row>
    <row r="4353" s="93" customFormat="1" ht="15.75" customHeight="1" spans="3:246">
      <c r="C4353" s="97"/>
      <c r="D4353" s="98"/>
      <c r="F4353" s="99"/>
      <c r="G4353" s="98"/>
      <c r="IE4353" s="79"/>
      <c r="IF4353" s="79"/>
      <c r="IG4353" s="79"/>
      <c r="IH4353" s="79"/>
      <c r="II4353" s="79"/>
      <c r="IJ4353" s="79"/>
      <c r="IK4353" s="79"/>
      <c r="IL4353" s="79"/>
    </row>
    <row r="4354" s="93" customFormat="1" ht="15.75" customHeight="1" spans="3:246">
      <c r="C4354" s="97"/>
      <c r="D4354" s="98"/>
      <c r="F4354" s="99"/>
      <c r="G4354" s="98"/>
      <c r="IE4354" s="79"/>
      <c r="IF4354" s="79"/>
      <c r="IG4354" s="79"/>
      <c r="IH4354" s="79"/>
      <c r="II4354" s="79"/>
      <c r="IJ4354" s="79"/>
      <c r="IK4354" s="79"/>
      <c r="IL4354" s="79"/>
    </row>
    <row r="4355" s="93" customFormat="1" ht="15.75" customHeight="1" spans="3:246">
      <c r="C4355" s="97"/>
      <c r="D4355" s="98"/>
      <c r="F4355" s="99"/>
      <c r="G4355" s="98"/>
      <c r="IE4355" s="79"/>
      <c r="IF4355" s="79"/>
      <c r="IG4355" s="79"/>
      <c r="IH4355" s="79"/>
      <c r="II4355" s="79"/>
      <c r="IJ4355" s="79"/>
      <c r="IK4355" s="79"/>
      <c r="IL4355" s="79"/>
    </row>
    <row r="4356" s="93" customFormat="1" ht="15.75" customHeight="1" spans="3:246">
      <c r="C4356" s="97"/>
      <c r="D4356" s="98"/>
      <c r="F4356" s="99"/>
      <c r="G4356" s="98"/>
      <c r="IE4356" s="79"/>
      <c r="IF4356" s="79"/>
      <c r="IG4356" s="79"/>
      <c r="IH4356" s="79"/>
      <c r="II4356" s="79"/>
      <c r="IJ4356" s="79"/>
      <c r="IK4356" s="79"/>
      <c r="IL4356" s="79"/>
    </row>
    <row r="4357" s="93" customFormat="1" ht="15.75" customHeight="1" spans="3:246">
      <c r="C4357" s="97"/>
      <c r="D4357" s="98"/>
      <c r="F4357" s="99"/>
      <c r="G4357" s="98"/>
      <c r="IE4357" s="79"/>
      <c r="IF4357" s="79"/>
      <c r="IG4357" s="79"/>
      <c r="IH4357" s="79"/>
      <c r="II4357" s="79"/>
      <c r="IJ4357" s="79"/>
      <c r="IK4357" s="79"/>
      <c r="IL4357" s="79"/>
    </row>
    <row r="4358" s="93" customFormat="1" ht="15.75" customHeight="1" spans="3:246">
      <c r="C4358" s="97"/>
      <c r="D4358" s="98"/>
      <c r="F4358" s="99"/>
      <c r="G4358" s="98"/>
      <c r="IE4358" s="79"/>
      <c r="IF4358" s="79"/>
      <c r="IG4358" s="79"/>
      <c r="IH4358" s="79"/>
      <c r="II4358" s="79"/>
      <c r="IJ4358" s="79"/>
      <c r="IK4358" s="79"/>
      <c r="IL4358" s="79"/>
    </row>
    <row r="4359" s="93" customFormat="1" ht="15.75" customHeight="1" spans="3:246">
      <c r="C4359" s="97"/>
      <c r="D4359" s="98"/>
      <c r="F4359" s="99"/>
      <c r="G4359" s="98"/>
      <c r="IE4359" s="79"/>
      <c r="IF4359" s="79"/>
      <c r="IG4359" s="79"/>
      <c r="IH4359" s="79"/>
      <c r="II4359" s="79"/>
      <c r="IJ4359" s="79"/>
      <c r="IK4359" s="79"/>
      <c r="IL4359" s="79"/>
    </row>
    <row r="4360" s="93" customFormat="1" ht="15.75" customHeight="1" spans="3:246">
      <c r="C4360" s="97"/>
      <c r="D4360" s="98"/>
      <c r="F4360" s="99"/>
      <c r="G4360" s="98"/>
      <c r="IE4360" s="79"/>
      <c r="IF4360" s="79"/>
      <c r="IG4360" s="79"/>
      <c r="IH4360" s="79"/>
      <c r="II4360" s="79"/>
      <c r="IJ4360" s="79"/>
      <c r="IK4360" s="79"/>
      <c r="IL4360" s="79"/>
    </row>
    <row r="4361" s="93" customFormat="1" ht="15.75" customHeight="1" spans="3:246">
      <c r="C4361" s="97"/>
      <c r="D4361" s="98"/>
      <c r="F4361" s="99"/>
      <c r="G4361" s="98"/>
      <c r="IE4361" s="79"/>
      <c r="IF4361" s="79"/>
      <c r="IG4361" s="79"/>
      <c r="IH4361" s="79"/>
      <c r="II4361" s="79"/>
      <c r="IJ4361" s="79"/>
      <c r="IK4361" s="79"/>
      <c r="IL4361" s="79"/>
    </row>
    <row r="4362" s="93" customFormat="1" ht="15.75" customHeight="1" spans="3:246">
      <c r="C4362" s="97"/>
      <c r="D4362" s="98"/>
      <c r="F4362" s="99"/>
      <c r="G4362" s="98"/>
      <c r="IE4362" s="79"/>
      <c r="IF4362" s="79"/>
      <c r="IG4362" s="79"/>
      <c r="IH4362" s="79"/>
      <c r="II4362" s="79"/>
      <c r="IJ4362" s="79"/>
      <c r="IK4362" s="79"/>
      <c r="IL4362" s="79"/>
    </row>
    <row r="4363" s="93" customFormat="1" ht="15.75" customHeight="1" spans="3:246">
      <c r="C4363" s="97"/>
      <c r="D4363" s="98"/>
      <c r="F4363" s="99"/>
      <c r="G4363" s="98"/>
      <c r="IE4363" s="79"/>
      <c r="IF4363" s="79"/>
      <c r="IG4363" s="79"/>
      <c r="IH4363" s="79"/>
      <c r="II4363" s="79"/>
      <c r="IJ4363" s="79"/>
      <c r="IK4363" s="79"/>
      <c r="IL4363" s="79"/>
    </row>
    <row r="4364" s="93" customFormat="1" ht="15.75" customHeight="1" spans="3:246">
      <c r="C4364" s="97"/>
      <c r="D4364" s="98"/>
      <c r="F4364" s="99"/>
      <c r="G4364" s="98"/>
      <c r="IE4364" s="79"/>
      <c r="IF4364" s="79"/>
      <c r="IG4364" s="79"/>
      <c r="IH4364" s="79"/>
      <c r="II4364" s="79"/>
      <c r="IJ4364" s="79"/>
      <c r="IK4364" s="79"/>
      <c r="IL4364" s="79"/>
    </row>
    <row r="4365" s="93" customFormat="1" ht="15.75" customHeight="1" spans="3:246">
      <c r="C4365" s="97"/>
      <c r="D4365" s="98"/>
      <c r="F4365" s="99"/>
      <c r="G4365" s="98"/>
      <c r="IE4365" s="79"/>
      <c r="IF4365" s="79"/>
      <c r="IG4365" s="79"/>
      <c r="IH4365" s="79"/>
      <c r="II4365" s="79"/>
      <c r="IJ4365" s="79"/>
      <c r="IK4365" s="79"/>
      <c r="IL4365" s="79"/>
    </row>
    <row r="4366" s="93" customFormat="1" ht="15.75" customHeight="1" spans="3:246">
      <c r="C4366" s="97"/>
      <c r="D4366" s="98"/>
      <c r="F4366" s="99"/>
      <c r="G4366" s="98"/>
      <c r="IE4366" s="79"/>
      <c r="IF4366" s="79"/>
      <c r="IG4366" s="79"/>
      <c r="IH4366" s="79"/>
      <c r="II4366" s="79"/>
      <c r="IJ4366" s="79"/>
      <c r="IK4366" s="79"/>
      <c r="IL4366" s="79"/>
    </row>
    <row r="4367" s="93" customFormat="1" ht="15.75" customHeight="1" spans="3:246">
      <c r="C4367" s="97"/>
      <c r="D4367" s="98"/>
      <c r="F4367" s="99"/>
      <c r="G4367" s="98"/>
      <c r="IE4367" s="79"/>
      <c r="IF4367" s="79"/>
      <c r="IG4367" s="79"/>
      <c r="IH4367" s="79"/>
      <c r="II4367" s="79"/>
      <c r="IJ4367" s="79"/>
      <c r="IK4367" s="79"/>
      <c r="IL4367" s="79"/>
    </row>
    <row r="4368" s="93" customFormat="1" ht="15.75" customHeight="1" spans="3:246">
      <c r="C4368" s="97"/>
      <c r="D4368" s="98"/>
      <c r="F4368" s="99"/>
      <c r="G4368" s="98"/>
      <c r="IE4368" s="79"/>
      <c r="IF4368" s="79"/>
      <c r="IG4368" s="79"/>
      <c r="IH4368" s="79"/>
      <c r="II4368" s="79"/>
      <c r="IJ4368" s="79"/>
      <c r="IK4368" s="79"/>
      <c r="IL4368" s="79"/>
    </row>
    <row r="4369" s="93" customFormat="1" ht="15.75" customHeight="1" spans="3:246">
      <c r="C4369" s="97"/>
      <c r="D4369" s="98"/>
      <c r="F4369" s="99"/>
      <c r="G4369" s="98"/>
      <c r="IE4369" s="79"/>
      <c r="IF4369" s="79"/>
      <c r="IG4369" s="79"/>
      <c r="IH4369" s="79"/>
      <c r="II4369" s="79"/>
      <c r="IJ4369" s="79"/>
      <c r="IK4369" s="79"/>
      <c r="IL4369" s="79"/>
    </row>
    <row r="4370" s="93" customFormat="1" ht="15.75" customHeight="1" spans="3:246">
      <c r="C4370" s="97"/>
      <c r="D4370" s="98"/>
      <c r="F4370" s="99"/>
      <c r="G4370" s="98"/>
      <c r="IE4370" s="79"/>
      <c r="IF4370" s="79"/>
      <c r="IG4370" s="79"/>
      <c r="IH4370" s="79"/>
      <c r="II4370" s="79"/>
      <c r="IJ4370" s="79"/>
      <c r="IK4370" s="79"/>
      <c r="IL4370" s="79"/>
    </row>
    <row r="4371" s="93" customFormat="1" ht="15.75" customHeight="1" spans="3:246">
      <c r="C4371" s="97"/>
      <c r="D4371" s="98"/>
      <c r="F4371" s="99"/>
      <c r="G4371" s="98"/>
      <c r="IE4371" s="79"/>
      <c r="IF4371" s="79"/>
      <c r="IG4371" s="79"/>
      <c r="IH4371" s="79"/>
      <c r="II4371" s="79"/>
      <c r="IJ4371" s="79"/>
      <c r="IK4371" s="79"/>
      <c r="IL4371" s="79"/>
    </row>
    <row r="4372" s="93" customFormat="1" ht="15.75" customHeight="1" spans="3:246">
      <c r="C4372" s="97"/>
      <c r="D4372" s="98"/>
      <c r="F4372" s="99"/>
      <c r="G4372" s="98"/>
      <c r="IE4372" s="79"/>
      <c r="IF4372" s="79"/>
      <c r="IG4372" s="79"/>
      <c r="IH4372" s="79"/>
      <c r="II4372" s="79"/>
      <c r="IJ4372" s="79"/>
      <c r="IK4372" s="79"/>
      <c r="IL4372" s="79"/>
    </row>
    <row r="4373" s="93" customFormat="1" ht="15.75" customHeight="1" spans="3:246">
      <c r="C4373" s="97"/>
      <c r="D4373" s="98"/>
      <c r="F4373" s="99"/>
      <c r="G4373" s="98"/>
      <c r="IE4373" s="79"/>
      <c r="IF4373" s="79"/>
      <c r="IG4373" s="79"/>
      <c r="IH4373" s="79"/>
      <c r="II4373" s="79"/>
      <c r="IJ4373" s="79"/>
      <c r="IK4373" s="79"/>
      <c r="IL4373" s="79"/>
    </row>
    <row r="4374" s="93" customFormat="1" ht="15.75" customHeight="1" spans="3:246">
      <c r="C4374" s="97"/>
      <c r="D4374" s="98"/>
      <c r="F4374" s="99"/>
      <c r="G4374" s="98"/>
      <c r="IE4374" s="79"/>
      <c r="IF4374" s="79"/>
      <c r="IG4374" s="79"/>
      <c r="IH4374" s="79"/>
      <c r="II4374" s="79"/>
      <c r="IJ4374" s="79"/>
      <c r="IK4374" s="79"/>
      <c r="IL4374" s="79"/>
    </row>
    <row r="4375" s="93" customFormat="1" ht="15.75" customHeight="1" spans="3:246">
      <c r="C4375" s="97"/>
      <c r="D4375" s="98"/>
      <c r="F4375" s="99"/>
      <c r="G4375" s="98"/>
      <c r="IE4375" s="79"/>
      <c r="IF4375" s="79"/>
      <c r="IG4375" s="79"/>
      <c r="IH4375" s="79"/>
      <c r="II4375" s="79"/>
      <c r="IJ4375" s="79"/>
      <c r="IK4375" s="79"/>
      <c r="IL4375" s="79"/>
    </row>
    <row r="4376" s="93" customFormat="1" ht="15.75" customHeight="1" spans="3:246">
      <c r="C4376" s="97"/>
      <c r="D4376" s="98"/>
      <c r="F4376" s="99"/>
      <c r="G4376" s="98"/>
      <c r="IE4376" s="79"/>
      <c r="IF4376" s="79"/>
      <c r="IG4376" s="79"/>
      <c r="IH4376" s="79"/>
      <c r="II4376" s="79"/>
      <c r="IJ4376" s="79"/>
      <c r="IK4376" s="79"/>
      <c r="IL4376" s="79"/>
    </row>
    <row r="4377" s="93" customFormat="1" ht="15.75" customHeight="1" spans="3:246">
      <c r="C4377" s="97"/>
      <c r="D4377" s="98"/>
      <c r="F4377" s="99"/>
      <c r="G4377" s="98"/>
      <c r="IE4377" s="79"/>
      <c r="IF4377" s="79"/>
      <c r="IG4377" s="79"/>
      <c r="IH4377" s="79"/>
      <c r="II4377" s="79"/>
      <c r="IJ4377" s="79"/>
      <c r="IK4377" s="79"/>
      <c r="IL4377" s="79"/>
    </row>
    <row r="4378" s="93" customFormat="1" ht="15.75" customHeight="1" spans="3:246">
      <c r="C4378" s="97"/>
      <c r="D4378" s="98"/>
      <c r="F4378" s="99"/>
      <c r="G4378" s="98"/>
      <c r="IE4378" s="79"/>
      <c r="IF4378" s="79"/>
      <c r="IG4378" s="79"/>
      <c r="IH4378" s="79"/>
      <c r="II4378" s="79"/>
      <c r="IJ4378" s="79"/>
      <c r="IK4378" s="79"/>
      <c r="IL4378" s="79"/>
    </row>
    <row r="4379" s="93" customFormat="1" ht="15.75" customHeight="1" spans="3:246">
      <c r="C4379" s="97"/>
      <c r="D4379" s="98"/>
      <c r="F4379" s="99"/>
      <c r="G4379" s="98"/>
      <c r="IE4379" s="79"/>
      <c r="IF4379" s="79"/>
      <c r="IG4379" s="79"/>
      <c r="IH4379" s="79"/>
      <c r="II4379" s="79"/>
      <c r="IJ4379" s="79"/>
      <c r="IK4379" s="79"/>
      <c r="IL4379" s="79"/>
    </row>
    <row r="4380" s="93" customFormat="1" ht="15.75" customHeight="1" spans="3:246">
      <c r="C4380" s="97"/>
      <c r="D4380" s="98"/>
      <c r="F4380" s="99"/>
      <c r="G4380" s="98"/>
      <c r="IE4380" s="79"/>
      <c r="IF4380" s="79"/>
      <c r="IG4380" s="79"/>
      <c r="IH4380" s="79"/>
      <c r="II4380" s="79"/>
      <c r="IJ4380" s="79"/>
      <c r="IK4380" s="79"/>
      <c r="IL4380" s="79"/>
    </row>
    <row r="4381" s="93" customFormat="1" ht="15.75" customHeight="1" spans="3:246">
      <c r="C4381" s="97"/>
      <c r="D4381" s="98"/>
      <c r="F4381" s="99"/>
      <c r="G4381" s="98"/>
      <c r="IE4381" s="79"/>
      <c r="IF4381" s="79"/>
      <c r="IG4381" s="79"/>
      <c r="IH4381" s="79"/>
      <c r="II4381" s="79"/>
      <c r="IJ4381" s="79"/>
      <c r="IK4381" s="79"/>
      <c r="IL4381" s="79"/>
    </row>
    <row r="4382" s="93" customFormat="1" ht="15.75" customHeight="1" spans="3:246">
      <c r="C4382" s="97"/>
      <c r="D4382" s="98"/>
      <c r="F4382" s="99"/>
      <c r="G4382" s="98"/>
      <c r="IE4382" s="79"/>
      <c r="IF4382" s="79"/>
      <c r="IG4382" s="79"/>
      <c r="IH4382" s="79"/>
      <c r="II4382" s="79"/>
      <c r="IJ4382" s="79"/>
      <c r="IK4382" s="79"/>
      <c r="IL4382" s="79"/>
    </row>
    <row r="4383" s="93" customFormat="1" ht="15.75" customHeight="1" spans="3:246">
      <c r="C4383" s="97"/>
      <c r="D4383" s="98"/>
      <c r="F4383" s="99"/>
      <c r="G4383" s="98"/>
      <c r="IE4383" s="79"/>
      <c r="IF4383" s="79"/>
      <c r="IG4383" s="79"/>
      <c r="IH4383" s="79"/>
      <c r="II4383" s="79"/>
      <c r="IJ4383" s="79"/>
      <c r="IK4383" s="79"/>
      <c r="IL4383" s="79"/>
    </row>
    <row r="4384" s="93" customFormat="1" ht="15.75" customHeight="1" spans="3:246">
      <c r="C4384" s="97"/>
      <c r="D4384" s="98"/>
      <c r="F4384" s="99"/>
      <c r="G4384" s="98"/>
      <c r="IE4384" s="79"/>
      <c r="IF4384" s="79"/>
      <c r="IG4384" s="79"/>
      <c r="IH4384" s="79"/>
      <c r="II4384" s="79"/>
      <c r="IJ4384" s="79"/>
      <c r="IK4384" s="79"/>
      <c r="IL4384" s="79"/>
    </row>
    <row r="4385" s="93" customFormat="1" ht="15.75" customHeight="1" spans="3:246">
      <c r="C4385" s="97"/>
      <c r="D4385" s="98"/>
      <c r="F4385" s="99"/>
      <c r="G4385" s="98"/>
      <c r="IE4385" s="79"/>
      <c r="IF4385" s="79"/>
      <c r="IG4385" s="79"/>
      <c r="IH4385" s="79"/>
      <c r="II4385" s="79"/>
      <c r="IJ4385" s="79"/>
      <c r="IK4385" s="79"/>
      <c r="IL4385" s="79"/>
    </row>
    <row r="4386" s="93" customFormat="1" ht="15.75" customHeight="1" spans="3:246">
      <c r="C4386" s="97"/>
      <c r="D4386" s="98"/>
      <c r="F4386" s="99"/>
      <c r="G4386" s="98"/>
      <c r="IE4386" s="79"/>
      <c r="IF4386" s="79"/>
      <c r="IG4386" s="79"/>
      <c r="IH4386" s="79"/>
      <c r="II4386" s="79"/>
      <c r="IJ4386" s="79"/>
      <c r="IK4386" s="79"/>
      <c r="IL4386" s="79"/>
    </row>
    <row r="4387" s="93" customFormat="1" ht="15.75" customHeight="1" spans="3:246">
      <c r="C4387" s="97"/>
      <c r="D4387" s="98"/>
      <c r="F4387" s="99"/>
      <c r="G4387" s="98"/>
      <c r="IE4387" s="79"/>
      <c r="IF4387" s="79"/>
      <c r="IG4387" s="79"/>
      <c r="IH4387" s="79"/>
      <c r="II4387" s="79"/>
      <c r="IJ4387" s="79"/>
      <c r="IK4387" s="79"/>
      <c r="IL4387" s="79"/>
    </row>
    <row r="4388" s="93" customFormat="1" ht="15.75" customHeight="1" spans="3:246">
      <c r="C4388" s="97"/>
      <c r="D4388" s="98"/>
      <c r="F4388" s="99"/>
      <c r="G4388" s="98"/>
      <c r="IE4388" s="79"/>
      <c r="IF4388" s="79"/>
      <c r="IG4388" s="79"/>
      <c r="IH4388" s="79"/>
      <c r="II4388" s="79"/>
      <c r="IJ4388" s="79"/>
      <c r="IK4388" s="79"/>
      <c r="IL4388" s="79"/>
    </row>
    <row r="4389" s="93" customFormat="1" ht="15.75" customHeight="1" spans="3:246">
      <c r="C4389" s="97"/>
      <c r="D4389" s="98"/>
      <c r="F4389" s="99"/>
      <c r="G4389" s="98"/>
      <c r="IE4389" s="79"/>
      <c r="IF4389" s="79"/>
      <c r="IG4389" s="79"/>
      <c r="IH4389" s="79"/>
      <c r="II4389" s="79"/>
      <c r="IJ4389" s="79"/>
      <c r="IK4389" s="79"/>
      <c r="IL4389" s="79"/>
    </row>
    <row r="4390" s="93" customFormat="1" ht="15.75" customHeight="1" spans="3:246">
      <c r="C4390" s="97"/>
      <c r="D4390" s="98"/>
      <c r="F4390" s="99"/>
      <c r="G4390" s="98"/>
      <c r="IE4390" s="79"/>
      <c r="IF4390" s="79"/>
      <c r="IG4390" s="79"/>
      <c r="IH4390" s="79"/>
      <c r="II4390" s="79"/>
      <c r="IJ4390" s="79"/>
      <c r="IK4390" s="79"/>
      <c r="IL4390" s="79"/>
    </row>
    <row r="4391" s="93" customFormat="1" ht="15.75" customHeight="1" spans="3:246">
      <c r="C4391" s="97"/>
      <c r="D4391" s="98"/>
      <c r="F4391" s="99"/>
      <c r="G4391" s="98"/>
      <c r="IE4391" s="79"/>
      <c r="IF4391" s="79"/>
      <c r="IG4391" s="79"/>
      <c r="IH4391" s="79"/>
      <c r="II4391" s="79"/>
      <c r="IJ4391" s="79"/>
      <c r="IK4391" s="79"/>
      <c r="IL4391" s="79"/>
    </row>
    <row r="4392" s="93" customFormat="1" ht="15.75" customHeight="1" spans="3:246">
      <c r="C4392" s="97"/>
      <c r="D4392" s="98"/>
      <c r="F4392" s="99"/>
      <c r="G4392" s="98"/>
      <c r="IE4392" s="79"/>
      <c r="IF4392" s="79"/>
      <c r="IG4392" s="79"/>
      <c r="IH4392" s="79"/>
      <c r="II4392" s="79"/>
      <c r="IJ4392" s="79"/>
      <c r="IK4392" s="79"/>
      <c r="IL4392" s="79"/>
    </row>
    <row r="4393" s="93" customFormat="1" ht="15.75" customHeight="1" spans="3:246">
      <c r="C4393" s="97"/>
      <c r="D4393" s="98"/>
      <c r="F4393" s="99"/>
      <c r="G4393" s="98"/>
      <c r="IE4393" s="79"/>
      <c r="IF4393" s="79"/>
      <c r="IG4393" s="79"/>
      <c r="IH4393" s="79"/>
      <c r="II4393" s="79"/>
      <c r="IJ4393" s="79"/>
      <c r="IK4393" s="79"/>
      <c r="IL4393" s="79"/>
    </row>
    <row r="4394" s="93" customFormat="1" ht="15.75" customHeight="1" spans="3:246">
      <c r="C4394" s="97"/>
      <c r="D4394" s="98"/>
      <c r="F4394" s="99"/>
      <c r="G4394" s="98"/>
      <c r="IE4394" s="79"/>
      <c r="IF4394" s="79"/>
      <c r="IG4394" s="79"/>
      <c r="IH4394" s="79"/>
      <c r="II4394" s="79"/>
      <c r="IJ4394" s="79"/>
      <c r="IK4394" s="79"/>
      <c r="IL4394" s="79"/>
    </row>
    <row r="4395" s="93" customFormat="1" ht="15.75" customHeight="1" spans="3:246">
      <c r="C4395" s="97"/>
      <c r="D4395" s="98"/>
      <c r="F4395" s="99"/>
      <c r="G4395" s="98"/>
      <c r="IE4395" s="79"/>
      <c r="IF4395" s="79"/>
      <c r="IG4395" s="79"/>
      <c r="IH4395" s="79"/>
      <c r="II4395" s="79"/>
      <c r="IJ4395" s="79"/>
      <c r="IK4395" s="79"/>
      <c r="IL4395" s="79"/>
    </row>
    <row r="4396" s="93" customFormat="1" ht="15.75" customHeight="1" spans="3:246">
      <c r="C4396" s="97"/>
      <c r="D4396" s="98"/>
      <c r="F4396" s="99"/>
      <c r="G4396" s="98"/>
      <c r="IE4396" s="79"/>
      <c r="IF4396" s="79"/>
      <c r="IG4396" s="79"/>
      <c r="IH4396" s="79"/>
      <c r="II4396" s="79"/>
      <c r="IJ4396" s="79"/>
      <c r="IK4396" s="79"/>
      <c r="IL4396" s="79"/>
    </row>
    <row r="4397" s="93" customFormat="1" ht="15.75" customHeight="1" spans="3:246">
      <c r="C4397" s="97"/>
      <c r="D4397" s="98"/>
      <c r="F4397" s="99"/>
      <c r="G4397" s="98"/>
      <c r="IE4397" s="79"/>
      <c r="IF4397" s="79"/>
      <c r="IG4397" s="79"/>
      <c r="IH4397" s="79"/>
      <c r="II4397" s="79"/>
      <c r="IJ4397" s="79"/>
      <c r="IK4397" s="79"/>
      <c r="IL4397" s="79"/>
    </row>
    <row r="4398" s="93" customFormat="1" ht="15.75" customHeight="1" spans="3:246">
      <c r="C4398" s="97"/>
      <c r="D4398" s="98"/>
      <c r="F4398" s="99"/>
      <c r="G4398" s="98"/>
      <c r="IE4398" s="79"/>
      <c r="IF4398" s="79"/>
      <c r="IG4398" s="79"/>
      <c r="IH4398" s="79"/>
      <c r="II4398" s="79"/>
      <c r="IJ4398" s="79"/>
      <c r="IK4398" s="79"/>
      <c r="IL4398" s="79"/>
    </row>
    <row r="4399" s="93" customFormat="1" ht="15.75" customHeight="1" spans="3:246">
      <c r="C4399" s="97"/>
      <c r="D4399" s="98"/>
      <c r="F4399" s="99"/>
      <c r="G4399" s="98"/>
      <c r="IE4399" s="79"/>
      <c r="IF4399" s="79"/>
      <c r="IG4399" s="79"/>
      <c r="IH4399" s="79"/>
      <c r="II4399" s="79"/>
      <c r="IJ4399" s="79"/>
      <c r="IK4399" s="79"/>
      <c r="IL4399" s="79"/>
    </row>
    <row r="4400" s="93" customFormat="1" ht="15.75" customHeight="1" spans="3:246">
      <c r="C4400" s="97"/>
      <c r="D4400" s="98"/>
      <c r="F4400" s="99"/>
      <c r="G4400" s="98"/>
      <c r="IE4400" s="79"/>
      <c r="IF4400" s="79"/>
      <c r="IG4400" s="79"/>
      <c r="IH4400" s="79"/>
      <c r="II4400" s="79"/>
      <c r="IJ4400" s="79"/>
      <c r="IK4400" s="79"/>
      <c r="IL4400" s="79"/>
    </row>
    <row r="4401" s="93" customFormat="1" ht="15.75" customHeight="1" spans="3:246">
      <c r="C4401" s="97"/>
      <c r="D4401" s="98"/>
      <c r="F4401" s="99"/>
      <c r="G4401" s="98"/>
      <c r="IE4401" s="79"/>
      <c r="IF4401" s="79"/>
      <c r="IG4401" s="79"/>
      <c r="IH4401" s="79"/>
      <c r="II4401" s="79"/>
      <c r="IJ4401" s="79"/>
      <c r="IK4401" s="79"/>
      <c r="IL4401" s="79"/>
    </row>
    <row r="4402" s="93" customFormat="1" ht="15.75" customHeight="1" spans="3:246">
      <c r="C4402" s="97"/>
      <c r="D4402" s="98"/>
      <c r="F4402" s="99"/>
      <c r="G4402" s="98"/>
      <c r="IE4402" s="79"/>
      <c r="IF4402" s="79"/>
      <c r="IG4402" s="79"/>
      <c r="IH4402" s="79"/>
      <c r="II4402" s="79"/>
      <c r="IJ4402" s="79"/>
      <c r="IK4402" s="79"/>
      <c r="IL4402" s="79"/>
    </row>
    <row r="4403" s="93" customFormat="1" ht="15.75" customHeight="1" spans="3:246">
      <c r="C4403" s="97"/>
      <c r="D4403" s="98"/>
      <c r="F4403" s="99"/>
      <c r="G4403" s="98"/>
      <c r="IE4403" s="79"/>
      <c r="IF4403" s="79"/>
      <c r="IG4403" s="79"/>
      <c r="IH4403" s="79"/>
      <c r="II4403" s="79"/>
      <c r="IJ4403" s="79"/>
      <c r="IK4403" s="79"/>
      <c r="IL4403" s="79"/>
    </row>
    <row r="4404" s="93" customFormat="1" ht="15.75" customHeight="1" spans="3:246">
      <c r="C4404" s="97"/>
      <c r="D4404" s="98"/>
      <c r="F4404" s="99"/>
      <c r="G4404" s="98"/>
      <c r="IE4404" s="79"/>
      <c r="IF4404" s="79"/>
      <c r="IG4404" s="79"/>
      <c r="IH4404" s="79"/>
      <c r="II4404" s="79"/>
      <c r="IJ4404" s="79"/>
      <c r="IK4404" s="79"/>
      <c r="IL4404" s="79"/>
    </row>
    <row r="4405" s="93" customFormat="1" ht="15.75" customHeight="1" spans="3:246">
      <c r="C4405" s="97"/>
      <c r="D4405" s="98"/>
      <c r="F4405" s="99"/>
      <c r="G4405" s="98"/>
      <c r="IE4405" s="79"/>
      <c r="IF4405" s="79"/>
      <c r="IG4405" s="79"/>
      <c r="IH4405" s="79"/>
      <c r="II4405" s="79"/>
      <c r="IJ4405" s="79"/>
      <c r="IK4405" s="79"/>
      <c r="IL4405" s="79"/>
    </row>
    <row r="4406" s="93" customFormat="1" ht="15.75" customHeight="1" spans="3:246">
      <c r="C4406" s="97"/>
      <c r="D4406" s="98"/>
      <c r="F4406" s="99"/>
      <c r="G4406" s="98"/>
      <c r="IE4406" s="79"/>
      <c r="IF4406" s="79"/>
      <c r="IG4406" s="79"/>
      <c r="IH4406" s="79"/>
      <c r="II4406" s="79"/>
      <c r="IJ4406" s="79"/>
      <c r="IK4406" s="79"/>
      <c r="IL4406" s="79"/>
    </row>
    <row r="4407" s="93" customFormat="1" ht="15.75" customHeight="1" spans="3:246">
      <c r="C4407" s="97"/>
      <c r="D4407" s="98"/>
      <c r="F4407" s="99"/>
      <c r="G4407" s="98"/>
      <c r="IE4407" s="79"/>
      <c r="IF4407" s="79"/>
      <c r="IG4407" s="79"/>
      <c r="IH4407" s="79"/>
      <c r="II4407" s="79"/>
      <c r="IJ4407" s="79"/>
      <c r="IK4407" s="79"/>
      <c r="IL4407" s="79"/>
    </row>
    <row r="4408" s="93" customFormat="1" ht="15.75" customHeight="1" spans="3:246">
      <c r="C4408" s="97"/>
      <c r="D4408" s="98"/>
      <c r="F4408" s="99"/>
      <c r="G4408" s="98"/>
      <c r="IE4408" s="79"/>
      <c r="IF4408" s="79"/>
      <c r="IG4408" s="79"/>
      <c r="IH4408" s="79"/>
      <c r="II4408" s="79"/>
      <c r="IJ4408" s="79"/>
      <c r="IK4408" s="79"/>
      <c r="IL4408" s="79"/>
    </row>
    <row r="4409" s="93" customFormat="1" ht="15.75" customHeight="1" spans="3:246">
      <c r="C4409" s="97"/>
      <c r="D4409" s="98"/>
      <c r="F4409" s="99"/>
      <c r="G4409" s="98"/>
      <c r="IE4409" s="79"/>
      <c r="IF4409" s="79"/>
      <c r="IG4409" s="79"/>
      <c r="IH4409" s="79"/>
      <c r="II4409" s="79"/>
      <c r="IJ4409" s="79"/>
      <c r="IK4409" s="79"/>
      <c r="IL4409" s="79"/>
    </row>
    <row r="4410" s="93" customFormat="1" ht="15.75" customHeight="1" spans="3:246">
      <c r="C4410" s="97"/>
      <c r="D4410" s="98"/>
      <c r="F4410" s="99"/>
      <c r="G4410" s="98"/>
      <c r="IE4410" s="79"/>
      <c r="IF4410" s="79"/>
      <c r="IG4410" s="79"/>
      <c r="IH4410" s="79"/>
      <c r="II4410" s="79"/>
      <c r="IJ4410" s="79"/>
      <c r="IK4410" s="79"/>
      <c r="IL4410" s="79"/>
    </row>
    <row r="4411" s="93" customFormat="1" ht="15.75" customHeight="1" spans="3:246">
      <c r="C4411" s="97"/>
      <c r="D4411" s="98"/>
      <c r="F4411" s="99"/>
      <c r="G4411" s="98"/>
      <c r="IE4411" s="79"/>
      <c r="IF4411" s="79"/>
      <c r="IG4411" s="79"/>
      <c r="IH4411" s="79"/>
      <c r="II4411" s="79"/>
      <c r="IJ4411" s="79"/>
      <c r="IK4411" s="79"/>
      <c r="IL4411" s="79"/>
    </row>
    <row r="4412" s="93" customFormat="1" ht="15.75" customHeight="1" spans="3:246">
      <c r="C4412" s="97"/>
      <c r="D4412" s="98"/>
      <c r="F4412" s="99"/>
      <c r="G4412" s="98"/>
      <c r="IE4412" s="79"/>
      <c r="IF4412" s="79"/>
      <c r="IG4412" s="79"/>
      <c r="IH4412" s="79"/>
      <c r="II4412" s="79"/>
      <c r="IJ4412" s="79"/>
      <c r="IK4412" s="79"/>
      <c r="IL4412" s="79"/>
    </row>
    <row r="4413" s="93" customFormat="1" ht="15.75" customHeight="1" spans="3:246">
      <c r="C4413" s="97"/>
      <c r="D4413" s="98"/>
      <c r="F4413" s="99"/>
      <c r="G4413" s="98"/>
      <c r="IE4413" s="79"/>
      <c r="IF4413" s="79"/>
      <c r="IG4413" s="79"/>
      <c r="IH4413" s="79"/>
      <c r="II4413" s="79"/>
      <c r="IJ4413" s="79"/>
      <c r="IK4413" s="79"/>
      <c r="IL4413" s="79"/>
    </row>
    <row r="4414" s="93" customFormat="1" ht="15.75" customHeight="1" spans="3:246">
      <c r="C4414" s="97"/>
      <c r="D4414" s="98"/>
      <c r="F4414" s="99"/>
      <c r="G4414" s="98"/>
      <c r="IE4414" s="79"/>
      <c r="IF4414" s="79"/>
      <c r="IG4414" s="79"/>
      <c r="IH4414" s="79"/>
      <c r="II4414" s="79"/>
      <c r="IJ4414" s="79"/>
      <c r="IK4414" s="79"/>
      <c r="IL4414" s="79"/>
    </row>
    <row r="4415" s="93" customFormat="1" ht="15.75" customHeight="1" spans="3:246">
      <c r="C4415" s="97"/>
      <c r="D4415" s="98"/>
      <c r="F4415" s="99"/>
      <c r="G4415" s="98"/>
      <c r="IE4415" s="79"/>
      <c r="IF4415" s="79"/>
      <c r="IG4415" s="79"/>
      <c r="IH4415" s="79"/>
      <c r="II4415" s="79"/>
      <c r="IJ4415" s="79"/>
      <c r="IK4415" s="79"/>
      <c r="IL4415" s="79"/>
    </row>
    <row r="4416" s="93" customFormat="1" ht="15.75" customHeight="1" spans="3:246">
      <c r="C4416" s="97"/>
      <c r="D4416" s="98"/>
      <c r="F4416" s="99"/>
      <c r="G4416" s="98"/>
      <c r="IE4416" s="79"/>
      <c r="IF4416" s="79"/>
      <c r="IG4416" s="79"/>
      <c r="IH4416" s="79"/>
      <c r="II4416" s="79"/>
      <c r="IJ4416" s="79"/>
      <c r="IK4416" s="79"/>
      <c r="IL4416" s="79"/>
    </row>
    <row r="4417" s="93" customFormat="1" ht="15.75" customHeight="1" spans="3:246">
      <c r="C4417" s="97"/>
      <c r="D4417" s="98"/>
      <c r="F4417" s="99"/>
      <c r="G4417" s="98"/>
      <c r="IE4417" s="79"/>
      <c r="IF4417" s="79"/>
      <c r="IG4417" s="79"/>
      <c r="IH4417" s="79"/>
      <c r="II4417" s="79"/>
      <c r="IJ4417" s="79"/>
      <c r="IK4417" s="79"/>
      <c r="IL4417" s="79"/>
    </row>
    <row r="4418" s="93" customFormat="1" ht="15.75" customHeight="1" spans="3:246">
      <c r="C4418" s="97"/>
      <c r="D4418" s="98"/>
      <c r="F4418" s="99"/>
      <c r="G4418" s="98"/>
      <c r="IE4418" s="79"/>
      <c r="IF4418" s="79"/>
      <c r="IG4418" s="79"/>
      <c r="IH4418" s="79"/>
      <c r="II4418" s="79"/>
      <c r="IJ4418" s="79"/>
      <c r="IK4418" s="79"/>
      <c r="IL4418" s="79"/>
    </row>
    <row r="4419" s="93" customFormat="1" ht="15.75" customHeight="1" spans="3:246">
      <c r="C4419" s="97"/>
      <c r="D4419" s="98"/>
      <c r="F4419" s="99"/>
      <c r="G4419" s="98"/>
      <c r="IE4419" s="79"/>
      <c r="IF4419" s="79"/>
      <c r="IG4419" s="79"/>
      <c r="IH4419" s="79"/>
      <c r="II4419" s="79"/>
      <c r="IJ4419" s="79"/>
      <c r="IK4419" s="79"/>
      <c r="IL4419" s="79"/>
    </row>
    <row r="4420" s="93" customFormat="1" ht="15.75" customHeight="1" spans="3:246">
      <c r="C4420" s="97"/>
      <c r="D4420" s="98"/>
      <c r="F4420" s="99"/>
      <c r="G4420" s="98"/>
      <c r="IE4420" s="79"/>
      <c r="IF4420" s="79"/>
      <c r="IG4420" s="79"/>
      <c r="IH4420" s="79"/>
      <c r="II4420" s="79"/>
      <c r="IJ4420" s="79"/>
      <c r="IK4420" s="79"/>
      <c r="IL4420" s="79"/>
    </row>
    <row r="4421" s="93" customFormat="1" ht="15.75" customHeight="1" spans="3:246">
      <c r="C4421" s="97"/>
      <c r="D4421" s="98"/>
      <c r="F4421" s="99"/>
      <c r="G4421" s="98"/>
      <c r="IE4421" s="79"/>
      <c r="IF4421" s="79"/>
      <c r="IG4421" s="79"/>
      <c r="IH4421" s="79"/>
      <c r="II4421" s="79"/>
      <c r="IJ4421" s="79"/>
      <c r="IK4421" s="79"/>
      <c r="IL4421" s="79"/>
    </row>
    <row r="4422" s="93" customFormat="1" ht="15.75" customHeight="1" spans="3:246">
      <c r="C4422" s="97"/>
      <c r="D4422" s="98"/>
      <c r="F4422" s="99"/>
      <c r="G4422" s="98"/>
      <c r="IE4422" s="79"/>
      <c r="IF4422" s="79"/>
      <c r="IG4422" s="79"/>
      <c r="IH4422" s="79"/>
      <c r="II4422" s="79"/>
      <c r="IJ4422" s="79"/>
      <c r="IK4422" s="79"/>
      <c r="IL4422" s="79"/>
    </row>
    <row r="4423" s="93" customFormat="1" ht="15.75" customHeight="1" spans="3:246">
      <c r="C4423" s="97"/>
      <c r="D4423" s="98"/>
      <c r="F4423" s="99"/>
      <c r="G4423" s="98"/>
      <c r="IE4423" s="79"/>
      <c r="IF4423" s="79"/>
      <c r="IG4423" s="79"/>
      <c r="IH4423" s="79"/>
      <c r="II4423" s="79"/>
      <c r="IJ4423" s="79"/>
      <c r="IK4423" s="79"/>
      <c r="IL4423" s="79"/>
    </row>
    <row r="4424" s="93" customFormat="1" ht="15.75" customHeight="1" spans="3:246">
      <c r="C4424" s="97"/>
      <c r="D4424" s="98"/>
      <c r="F4424" s="99"/>
      <c r="G4424" s="98"/>
      <c r="IE4424" s="79"/>
      <c r="IF4424" s="79"/>
      <c r="IG4424" s="79"/>
      <c r="IH4424" s="79"/>
      <c r="II4424" s="79"/>
      <c r="IJ4424" s="79"/>
      <c r="IK4424" s="79"/>
      <c r="IL4424" s="79"/>
    </row>
    <row r="4425" s="93" customFormat="1" ht="15.75" customHeight="1" spans="3:246">
      <c r="C4425" s="97"/>
      <c r="D4425" s="98"/>
      <c r="F4425" s="99"/>
      <c r="G4425" s="98"/>
      <c r="IE4425" s="79"/>
      <c r="IF4425" s="79"/>
      <c r="IG4425" s="79"/>
      <c r="IH4425" s="79"/>
      <c r="II4425" s="79"/>
      <c r="IJ4425" s="79"/>
      <c r="IK4425" s="79"/>
      <c r="IL4425" s="79"/>
    </row>
    <row r="4426" s="93" customFormat="1" ht="15.75" customHeight="1" spans="3:246">
      <c r="C4426" s="97"/>
      <c r="D4426" s="98"/>
      <c r="F4426" s="99"/>
      <c r="G4426" s="98"/>
      <c r="IE4426" s="79"/>
      <c r="IF4426" s="79"/>
      <c r="IG4426" s="79"/>
      <c r="IH4426" s="79"/>
      <c r="II4426" s="79"/>
      <c r="IJ4426" s="79"/>
      <c r="IK4426" s="79"/>
      <c r="IL4426" s="79"/>
    </row>
    <row r="4427" s="93" customFormat="1" ht="15.75" customHeight="1" spans="3:246">
      <c r="C4427" s="97"/>
      <c r="D4427" s="98"/>
      <c r="F4427" s="99"/>
      <c r="G4427" s="98"/>
      <c r="IE4427" s="79"/>
      <c r="IF4427" s="79"/>
      <c r="IG4427" s="79"/>
      <c r="IH4427" s="79"/>
      <c r="II4427" s="79"/>
      <c r="IJ4427" s="79"/>
      <c r="IK4427" s="79"/>
      <c r="IL4427" s="79"/>
    </row>
    <row r="4428" s="93" customFormat="1" ht="15.75" customHeight="1" spans="3:246">
      <c r="C4428" s="97"/>
      <c r="D4428" s="98"/>
      <c r="F4428" s="99"/>
      <c r="G4428" s="98"/>
      <c r="IE4428" s="79"/>
      <c r="IF4428" s="79"/>
      <c r="IG4428" s="79"/>
      <c r="IH4428" s="79"/>
      <c r="II4428" s="79"/>
      <c r="IJ4428" s="79"/>
      <c r="IK4428" s="79"/>
      <c r="IL4428" s="79"/>
    </row>
    <row r="4429" s="93" customFormat="1" ht="15.75" customHeight="1" spans="3:246">
      <c r="C4429" s="97"/>
      <c r="D4429" s="98"/>
      <c r="F4429" s="99"/>
      <c r="G4429" s="98"/>
      <c r="IE4429" s="79"/>
      <c r="IF4429" s="79"/>
      <c r="IG4429" s="79"/>
      <c r="IH4429" s="79"/>
      <c r="II4429" s="79"/>
      <c r="IJ4429" s="79"/>
      <c r="IK4429" s="79"/>
      <c r="IL4429" s="79"/>
    </row>
    <row r="4430" s="93" customFormat="1" ht="15.75" customHeight="1" spans="3:246">
      <c r="C4430" s="97"/>
      <c r="D4430" s="98"/>
      <c r="F4430" s="99"/>
      <c r="G4430" s="98"/>
      <c r="IE4430" s="79"/>
      <c r="IF4430" s="79"/>
      <c r="IG4430" s="79"/>
      <c r="IH4430" s="79"/>
      <c r="II4430" s="79"/>
      <c r="IJ4430" s="79"/>
      <c r="IK4430" s="79"/>
      <c r="IL4430" s="79"/>
    </row>
    <row r="4431" s="93" customFormat="1" ht="15.75" customHeight="1" spans="3:246">
      <c r="C4431" s="97"/>
      <c r="D4431" s="98"/>
      <c r="F4431" s="99"/>
      <c r="G4431" s="98"/>
      <c r="IE4431" s="79"/>
      <c r="IF4431" s="79"/>
      <c r="IG4431" s="79"/>
      <c r="IH4431" s="79"/>
      <c r="II4431" s="79"/>
      <c r="IJ4431" s="79"/>
      <c r="IK4431" s="79"/>
      <c r="IL4431" s="79"/>
    </row>
    <row r="4432" s="93" customFormat="1" ht="15.75" customHeight="1" spans="3:246">
      <c r="C4432" s="97"/>
      <c r="D4432" s="98"/>
      <c r="F4432" s="99"/>
      <c r="G4432" s="98"/>
      <c r="IE4432" s="79"/>
      <c r="IF4432" s="79"/>
      <c r="IG4432" s="79"/>
      <c r="IH4432" s="79"/>
      <c r="II4432" s="79"/>
      <c r="IJ4432" s="79"/>
      <c r="IK4432" s="79"/>
      <c r="IL4432" s="79"/>
    </row>
    <row r="4433" s="93" customFormat="1" ht="15.75" customHeight="1" spans="3:246">
      <c r="C4433" s="97"/>
      <c r="D4433" s="98"/>
      <c r="F4433" s="99"/>
      <c r="G4433" s="98"/>
      <c r="IE4433" s="79"/>
      <c r="IF4433" s="79"/>
      <c r="IG4433" s="79"/>
      <c r="IH4433" s="79"/>
      <c r="II4433" s="79"/>
      <c r="IJ4433" s="79"/>
      <c r="IK4433" s="79"/>
      <c r="IL4433" s="79"/>
    </row>
    <row r="4434" s="93" customFormat="1" ht="15.75" customHeight="1" spans="3:246">
      <c r="C4434" s="97"/>
      <c r="D4434" s="98"/>
      <c r="F4434" s="99"/>
      <c r="G4434" s="98"/>
      <c r="IE4434" s="79"/>
      <c r="IF4434" s="79"/>
      <c r="IG4434" s="79"/>
      <c r="IH4434" s="79"/>
      <c r="II4434" s="79"/>
      <c r="IJ4434" s="79"/>
      <c r="IK4434" s="79"/>
      <c r="IL4434" s="79"/>
    </row>
    <row r="4435" s="93" customFormat="1" ht="15.75" customHeight="1" spans="3:246">
      <c r="C4435" s="97"/>
      <c r="D4435" s="98"/>
      <c r="F4435" s="99"/>
      <c r="G4435" s="98"/>
      <c r="IE4435" s="79"/>
      <c r="IF4435" s="79"/>
      <c r="IG4435" s="79"/>
      <c r="IH4435" s="79"/>
      <c r="II4435" s="79"/>
      <c r="IJ4435" s="79"/>
      <c r="IK4435" s="79"/>
      <c r="IL4435" s="79"/>
    </row>
    <row r="4436" s="93" customFormat="1" ht="15.75" customHeight="1" spans="3:246">
      <c r="C4436" s="97"/>
      <c r="D4436" s="98"/>
      <c r="F4436" s="99"/>
      <c r="G4436" s="98"/>
      <c r="IE4436" s="79"/>
      <c r="IF4436" s="79"/>
      <c r="IG4436" s="79"/>
      <c r="IH4436" s="79"/>
      <c r="II4436" s="79"/>
      <c r="IJ4436" s="79"/>
      <c r="IK4436" s="79"/>
      <c r="IL4436" s="79"/>
    </row>
    <row r="4437" s="93" customFormat="1" ht="15.75" customHeight="1" spans="3:246">
      <c r="C4437" s="97"/>
      <c r="D4437" s="98"/>
      <c r="F4437" s="99"/>
      <c r="G4437" s="98"/>
      <c r="IE4437" s="79"/>
      <c r="IF4437" s="79"/>
      <c r="IG4437" s="79"/>
      <c r="IH4437" s="79"/>
      <c r="II4437" s="79"/>
      <c r="IJ4437" s="79"/>
      <c r="IK4437" s="79"/>
      <c r="IL4437" s="79"/>
    </row>
    <row r="4438" s="93" customFormat="1" ht="15.75" customHeight="1" spans="3:246">
      <c r="C4438" s="97"/>
      <c r="D4438" s="98"/>
      <c r="F4438" s="99"/>
      <c r="G4438" s="98"/>
      <c r="IE4438" s="79"/>
      <c r="IF4438" s="79"/>
      <c r="IG4438" s="79"/>
      <c r="IH4438" s="79"/>
      <c r="II4438" s="79"/>
      <c r="IJ4438" s="79"/>
      <c r="IK4438" s="79"/>
      <c r="IL4438" s="79"/>
    </row>
    <row r="4439" s="93" customFormat="1" ht="15.75" customHeight="1" spans="3:246">
      <c r="C4439" s="97"/>
      <c r="D4439" s="98"/>
      <c r="F4439" s="99"/>
      <c r="G4439" s="98"/>
      <c r="IE4439" s="79"/>
      <c r="IF4439" s="79"/>
      <c r="IG4439" s="79"/>
      <c r="IH4439" s="79"/>
      <c r="II4439" s="79"/>
      <c r="IJ4439" s="79"/>
      <c r="IK4439" s="79"/>
      <c r="IL4439" s="79"/>
    </row>
    <row r="4440" s="93" customFormat="1" ht="15.75" customHeight="1" spans="3:246">
      <c r="C4440" s="97"/>
      <c r="D4440" s="98"/>
      <c r="F4440" s="99"/>
      <c r="G4440" s="98"/>
      <c r="IE4440" s="79"/>
      <c r="IF4440" s="79"/>
      <c r="IG4440" s="79"/>
      <c r="IH4440" s="79"/>
      <c r="II4440" s="79"/>
      <c r="IJ4440" s="79"/>
      <c r="IK4440" s="79"/>
      <c r="IL4440" s="79"/>
    </row>
    <row r="4441" s="93" customFormat="1" ht="15.75" customHeight="1" spans="3:246">
      <c r="C4441" s="97"/>
      <c r="D4441" s="98"/>
      <c r="F4441" s="99"/>
      <c r="G4441" s="98"/>
      <c r="IE4441" s="79"/>
      <c r="IF4441" s="79"/>
      <c r="IG4441" s="79"/>
      <c r="IH4441" s="79"/>
      <c r="II4441" s="79"/>
      <c r="IJ4441" s="79"/>
      <c r="IK4441" s="79"/>
      <c r="IL4441" s="79"/>
    </row>
    <row r="4442" s="93" customFormat="1" ht="15.75" customHeight="1" spans="3:246">
      <c r="C4442" s="97"/>
      <c r="D4442" s="98"/>
      <c r="F4442" s="99"/>
      <c r="G4442" s="98"/>
      <c r="IE4442" s="79"/>
      <c r="IF4442" s="79"/>
      <c r="IG4442" s="79"/>
      <c r="IH4442" s="79"/>
      <c r="II4442" s="79"/>
      <c r="IJ4442" s="79"/>
      <c r="IK4442" s="79"/>
      <c r="IL4442" s="79"/>
    </row>
    <row r="4443" s="93" customFormat="1" ht="15.75" customHeight="1" spans="3:246">
      <c r="C4443" s="97"/>
      <c r="D4443" s="98"/>
      <c r="F4443" s="99"/>
      <c r="G4443" s="98"/>
      <c r="IE4443" s="79"/>
      <c r="IF4443" s="79"/>
      <c r="IG4443" s="79"/>
      <c r="IH4443" s="79"/>
      <c r="II4443" s="79"/>
      <c r="IJ4443" s="79"/>
      <c r="IK4443" s="79"/>
      <c r="IL4443" s="79"/>
    </row>
    <row r="4444" s="93" customFormat="1" ht="15.75" customHeight="1" spans="3:246">
      <c r="C4444" s="97"/>
      <c r="D4444" s="98"/>
      <c r="F4444" s="99"/>
      <c r="G4444" s="98"/>
      <c r="IE4444" s="79"/>
      <c r="IF4444" s="79"/>
      <c r="IG4444" s="79"/>
      <c r="IH4444" s="79"/>
      <c r="II4444" s="79"/>
      <c r="IJ4444" s="79"/>
      <c r="IK4444" s="79"/>
      <c r="IL4444" s="79"/>
    </row>
    <row r="4445" s="93" customFormat="1" ht="15.75" customHeight="1" spans="3:246">
      <c r="C4445" s="97"/>
      <c r="D4445" s="98"/>
      <c r="F4445" s="99"/>
      <c r="G4445" s="98"/>
      <c r="IE4445" s="79"/>
      <c r="IF4445" s="79"/>
      <c r="IG4445" s="79"/>
      <c r="IH4445" s="79"/>
      <c r="II4445" s="79"/>
      <c r="IJ4445" s="79"/>
      <c r="IK4445" s="79"/>
      <c r="IL4445" s="79"/>
    </row>
    <row r="4446" s="93" customFormat="1" ht="15.75" customHeight="1" spans="3:246">
      <c r="C4446" s="97"/>
      <c r="D4446" s="98"/>
      <c r="F4446" s="99"/>
      <c r="G4446" s="98"/>
      <c r="IE4446" s="79"/>
      <c r="IF4446" s="79"/>
      <c r="IG4446" s="79"/>
      <c r="IH4446" s="79"/>
      <c r="II4446" s="79"/>
      <c r="IJ4446" s="79"/>
      <c r="IK4446" s="79"/>
      <c r="IL4446" s="79"/>
    </row>
    <row r="4447" s="93" customFormat="1" ht="15.75" customHeight="1" spans="3:246">
      <c r="C4447" s="97"/>
      <c r="D4447" s="98"/>
      <c r="F4447" s="99"/>
      <c r="G4447" s="98"/>
      <c r="IE4447" s="79"/>
      <c r="IF4447" s="79"/>
      <c r="IG4447" s="79"/>
      <c r="IH4447" s="79"/>
      <c r="II4447" s="79"/>
      <c r="IJ4447" s="79"/>
      <c r="IK4447" s="79"/>
      <c r="IL4447" s="79"/>
    </row>
    <row r="4448" s="93" customFormat="1" ht="15.75" customHeight="1" spans="3:246">
      <c r="C4448" s="97"/>
      <c r="D4448" s="98"/>
      <c r="F4448" s="99"/>
      <c r="G4448" s="98"/>
      <c r="IE4448" s="79"/>
      <c r="IF4448" s="79"/>
      <c r="IG4448" s="79"/>
      <c r="IH4448" s="79"/>
      <c r="II4448" s="79"/>
      <c r="IJ4448" s="79"/>
      <c r="IK4448" s="79"/>
      <c r="IL4448" s="79"/>
    </row>
    <row r="4449" s="93" customFormat="1" ht="15.75" customHeight="1" spans="3:246">
      <c r="C4449" s="97"/>
      <c r="D4449" s="98"/>
      <c r="F4449" s="99"/>
      <c r="G4449" s="98"/>
      <c r="IE4449" s="79"/>
      <c r="IF4449" s="79"/>
      <c r="IG4449" s="79"/>
      <c r="IH4449" s="79"/>
      <c r="II4449" s="79"/>
      <c r="IJ4449" s="79"/>
      <c r="IK4449" s="79"/>
      <c r="IL4449" s="79"/>
    </row>
    <row r="4450" s="93" customFormat="1" ht="15.75" customHeight="1" spans="3:246">
      <c r="C4450" s="97"/>
      <c r="D4450" s="98"/>
      <c r="F4450" s="99"/>
      <c r="G4450" s="98"/>
      <c r="IE4450" s="79"/>
      <c r="IF4450" s="79"/>
      <c r="IG4450" s="79"/>
      <c r="IH4450" s="79"/>
      <c r="II4450" s="79"/>
      <c r="IJ4450" s="79"/>
      <c r="IK4450" s="79"/>
      <c r="IL4450" s="79"/>
    </row>
    <row r="4451" s="93" customFormat="1" ht="15.75" customHeight="1" spans="3:246">
      <c r="C4451" s="97"/>
      <c r="D4451" s="98"/>
      <c r="F4451" s="99"/>
      <c r="G4451" s="98"/>
      <c r="IE4451" s="79"/>
      <c r="IF4451" s="79"/>
      <c r="IG4451" s="79"/>
      <c r="IH4451" s="79"/>
      <c r="II4451" s="79"/>
      <c r="IJ4451" s="79"/>
      <c r="IK4451" s="79"/>
      <c r="IL4451" s="79"/>
    </row>
    <row r="4452" s="93" customFormat="1" ht="15.75" customHeight="1" spans="3:246">
      <c r="C4452" s="97"/>
      <c r="D4452" s="98"/>
      <c r="F4452" s="99"/>
      <c r="G4452" s="98"/>
      <c r="IE4452" s="79"/>
      <c r="IF4452" s="79"/>
      <c r="IG4452" s="79"/>
      <c r="IH4452" s="79"/>
      <c r="II4452" s="79"/>
      <c r="IJ4452" s="79"/>
      <c r="IK4452" s="79"/>
      <c r="IL4452" s="79"/>
    </row>
    <row r="4453" s="93" customFormat="1" ht="15.75" customHeight="1" spans="3:246">
      <c r="C4453" s="97"/>
      <c r="D4453" s="98"/>
      <c r="F4453" s="99"/>
      <c r="G4453" s="98"/>
      <c r="IE4453" s="79"/>
      <c r="IF4453" s="79"/>
      <c r="IG4453" s="79"/>
      <c r="IH4453" s="79"/>
      <c r="II4453" s="79"/>
      <c r="IJ4453" s="79"/>
      <c r="IK4453" s="79"/>
      <c r="IL4453" s="79"/>
    </row>
    <row r="4454" s="93" customFormat="1" ht="15.75" customHeight="1" spans="3:246">
      <c r="C4454" s="97"/>
      <c r="D4454" s="98"/>
      <c r="F4454" s="99"/>
      <c r="G4454" s="98"/>
      <c r="IE4454" s="79"/>
      <c r="IF4454" s="79"/>
      <c r="IG4454" s="79"/>
      <c r="IH4454" s="79"/>
      <c r="II4454" s="79"/>
      <c r="IJ4454" s="79"/>
      <c r="IK4454" s="79"/>
      <c r="IL4454" s="79"/>
    </row>
    <row r="4455" s="93" customFormat="1" ht="15.75" customHeight="1" spans="3:246">
      <c r="C4455" s="97"/>
      <c r="D4455" s="98"/>
      <c r="F4455" s="99"/>
      <c r="G4455" s="98"/>
      <c r="IE4455" s="79"/>
      <c r="IF4455" s="79"/>
      <c r="IG4455" s="79"/>
      <c r="IH4455" s="79"/>
      <c r="II4455" s="79"/>
      <c r="IJ4455" s="79"/>
      <c r="IK4455" s="79"/>
      <c r="IL4455" s="79"/>
    </row>
    <row r="4456" s="93" customFormat="1" ht="15.75" customHeight="1" spans="3:246">
      <c r="C4456" s="97"/>
      <c r="D4456" s="98"/>
      <c r="F4456" s="99"/>
      <c r="G4456" s="98"/>
      <c r="IE4456" s="79"/>
      <c r="IF4456" s="79"/>
      <c r="IG4456" s="79"/>
      <c r="IH4456" s="79"/>
      <c r="II4456" s="79"/>
      <c r="IJ4456" s="79"/>
      <c r="IK4456" s="79"/>
      <c r="IL4456" s="79"/>
    </row>
    <row r="4457" s="93" customFormat="1" ht="15.75" customHeight="1" spans="3:246">
      <c r="C4457" s="97"/>
      <c r="D4457" s="98"/>
      <c r="F4457" s="99"/>
      <c r="G4457" s="98"/>
      <c r="IE4457" s="79"/>
      <c r="IF4457" s="79"/>
      <c r="IG4457" s="79"/>
      <c r="IH4457" s="79"/>
      <c r="II4457" s="79"/>
      <c r="IJ4457" s="79"/>
      <c r="IK4457" s="79"/>
      <c r="IL4457" s="79"/>
    </row>
    <row r="4458" s="93" customFormat="1" ht="15.75" customHeight="1" spans="3:246">
      <c r="C4458" s="97"/>
      <c r="D4458" s="98"/>
      <c r="F4458" s="99"/>
      <c r="G4458" s="98"/>
      <c r="IE4458" s="79"/>
      <c r="IF4458" s="79"/>
      <c r="IG4458" s="79"/>
      <c r="IH4458" s="79"/>
      <c r="II4458" s="79"/>
      <c r="IJ4458" s="79"/>
      <c r="IK4458" s="79"/>
      <c r="IL4458" s="79"/>
    </row>
    <row r="4459" s="93" customFormat="1" ht="15.75" customHeight="1" spans="3:246">
      <c r="C4459" s="97"/>
      <c r="D4459" s="98"/>
      <c r="F4459" s="99"/>
      <c r="G4459" s="98"/>
      <c r="IE4459" s="79"/>
      <c r="IF4459" s="79"/>
      <c r="IG4459" s="79"/>
      <c r="IH4459" s="79"/>
      <c r="II4459" s="79"/>
      <c r="IJ4459" s="79"/>
      <c r="IK4459" s="79"/>
      <c r="IL4459" s="79"/>
    </row>
    <row r="4460" s="93" customFormat="1" ht="15.75" customHeight="1" spans="3:246">
      <c r="C4460" s="97"/>
      <c r="D4460" s="98"/>
      <c r="F4460" s="99"/>
      <c r="G4460" s="98"/>
      <c r="IE4460" s="79"/>
      <c r="IF4460" s="79"/>
      <c r="IG4460" s="79"/>
      <c r="IH4460" s="79"/>
      <c r="II4460" s="79"/>
      <c r="IJ4460" s="79"/>
      <c r="IK4460" s="79"/>
      <c r="IL4460" s="79"/>
    </row>
    <row r="4461" s="93" customFormat="1" ht="15.75" customHeight="1" spans="3:246">
      <c r="C4461" s="97"/>
      <c r="D4461" s="98"/>
      <c r="F4461" s="99"/>
      <c r="G4461" s="98"/>
      <c r="IE4461" s="79"/>
      <c r="IF4461" s="79"/>
      <c r="IG4461" s="79"/>
      <c r="IH4461" s="79"/>
      <c r="II4461" s="79"/>
      <c r="IJ4461" s="79"/>
      <c r="IK4461" s="79"/>
      <c r="IL4461" s="79"/>
    </row>
    <row r="4462" s="93" customFormat="1" ht="15.75" customHeight="1" spans="3:246">
      <c r="C4462" s="97"/>
      <c r="D4462" s="98"/>
      <c r="F4462" s="99"/>
      <c r="G4462" s="98"/>
      <c r="IE4462" s="79"/>
      <c r="IF4462" s="79"/>
      <c r="IG4462" s="79"/>
      <c r="IH4462" s="79"/>
      <c r="II4462" s="79"/>
      <c r="IJ4462" s="79"/>
      <c r="IK4462" s="79"/>
      <c r="IL4462" s="79"/>
    </row>
    <row r="4463" s="93" customFormat="1" ht="15.75" customHeight="1" spans="3:246">
      <c r="C4463" s="97"/>
      <c r="D4463" s="98"/>
      <c r="F4463" s="99"/>
      <c r="G4463" s="98"/>
      <c r="IE4463" s="79"/>
      <c r="IF4463" s="79"/>
      <c r="IG4463" s="79"/>
      <c r="IH4463" s="79"/>
      <c r="II4463" s="79"/>
      <c r="IJ4463" s="79"/>
      <c r="IK4463" s="79"/>
      <c r="IL4463" s="79"/>
    </row>
    <row r="4464" s="93" customFormat="1" ht="15.75" customHeight="1" spans="3:246">
      <c r="C4464" s="97"/>
      <c r="D4464" s="98"/>
      <c r="F4464" s="99"/>
      <c r="G4464" s="98"/>
      <c r="IE4464" s="79"/>
      <c r="IF4464" s="79"/>
      <c r="IG4464" s="79"/>
      <c r="IH4464" s="79"/>
      <c r="II4464" s="79"/>
      <c r="IJ4464" s="79"/>
      <c r="IK4464" s="79"/>
      <c r="IL4464" s="79"/>
    </row>
    <row r="4465" s="93" customFormat="1" ht="15.75" customHeight="1" spans="3:246">
      <c r="C4465" s="97"/>
      <c r="D4465" s="98"/>
      <c r="F4465" s="99"/>
      <c r="G4465" s="98"/>
      <c r="IE4465" s="79"/>
      <c r="IF4465" s="79"/>
      <c r="IG4465" s="79"/>
      <c r="IH4465" s="79"/>
      <c r="II4465" s="79"/>
      <c r="IJ4465" s="79"/>
      <c r="IK4465" s="79"/>
      <c r="IL4465" s="79"/>
    </row>
    <row r="4466" s="93" customFormat="1" ht="15.75" customHeight="1" spans="3:246">
      <c r="C4466" s="97"/>
      <c r="D4466" s="98"/>
      <c r="F4466" s="99"/>
      <c r="G4466" s="98"/>
      <c r="IE4466" s="79"/>
      <c r="IF4466" s="79"/>
      <c r="IG4466" s="79"/>
      <c r="IH4466" s="79"/>
      <c r="II4466" s="79"/>
      <c r="IJ4466" s="79"/>
      <c r="IK4466" s="79"/>
      <c r="IL4466" s="79"/>
    </row>
    <row r="4467" s="93" customFormat="1" ht="15.75" customHeight="1" spans="3:246">
      <c r="C4467" s="97"/>
      <c r="D4467" s="98"/>
      <c r="F4467" s="99"/>
      <c r="G4467" s="98"/>
      <c r="IE4467" s="79"/>
      <c r="IF4467" s="79"/>
      <c r="IG4467" s="79"/>
      <c r="IH4467" s="79"/>
      <c r="II4467" s="79"/>
      <c r="IJ4467" s="79"/>
      <c r="IK4467" s="79"/>
      <c r="IL4467" s="79"/>
    </row>
    <row r="4468" s="93" customFormat="1" ht="15.75" customHeight="1" spans="3:246">
      <c r="C4468" s="97"/>
      <c r="D4468" s="98"/>
      <c r="F4468" s="99"/>
      <c r="G4468" s="98"/>
      <c r="IE4468" s="79"/>
      <c r="IF4468" s="79"/>
      <c r="IG4468" s="79"/>
      <c r="IH4468" s="79"/>
      <c r="II4468" s="79"/>
      <c r="IJ4468" s="79"/>
      <c r="IK4468" s="79"/>
      <c r="IL4468" s="79"/>
    </row>
    <row r="4469" s="93" customFormat="1" ht="15.75" customHeight="1" spans="3:246">
      <c r="C4469" s="97"/>
      <c r="D4469" s="98"/>
      <c r="F4469" s="99"/>
      <c r="G4469" s="98"/>
      <c r="IE4469" s="79"/>
      <c r="IF4469" s="79"/>
      <c r="IG4469" s="79"/>
      <c r="IH4469" s="79"/>
      <c r="II4469" s="79"/>
      <c r="IJ4469" s="79"/>
      <c r="IK4469" s="79"/>
      <c r="IL4469" s="79"/>
    </row>
    <row r="4470" s="93" customFormat="1" ht="15.75" customHeight="1" spans="3:246">
      <c r="C4470" s="97"/>
      <c r="D4470" s="98"/>
      <c r="F4470" s="99"/>
      <c r="G4470" s="98"/>
      <c r="IE4470" s="79"/>
      <c r="IF4470" s="79"/>
      <c r="IG4470" s="79"/>
      <c r="IH4470" s="79"/>
      <c r="II4470" s="79"/>
      <c r="IJ4470" s="79"/>
      <c r="IK4470" s="79"/>
      <c r="IL4470" s="79"/>
    </row>
    <row r="4471" s="93" customFormat="1" ht="15.75" customHeight="1" spans="3:246">
      <c r="C4471" s="97"/>
      <c r="D4471" s="98"/>
      <c r="F4471" s="99"/>
      <c r="G4471" s="98"/>
      <c r="IE4471" s="79"/>
      <c r="IF4471" s="79"/>
      <c r="IG4471" s="79"/>
      <c r="IH4471" s="79"/>
      <c r="II4471" s="79"/>
      <c r="IJ4471" s="79"/>
      <c r="IK4471" s="79"/>
      <c r="IL4471" s="79"/>
    </row>
    <row r="4472" s="93" customFormat="1" ht="15.75" customHeight="1" spans="3:246">
      <c r="C4472" s="97"/>
      <c r="D4472" s="98"/>
      <c r="F4472" s="99"/>
      <c r="G4472" s="98"/>
      <c r="IE4472" s="79"/>
      <c r="IF4472" s="79"/>
      <c r="IG4472" s="79"/>
      <c r="IH4472" s="79"/>
      <c r="II4472" s="79"/>
      <c r="IJ4472" s="79"/>
      <c r="IK4472" s="79"/>
      <c r="IL4472" s="79"/>
    </row>
    <row r="4473" s="93" customFormat="1" ht="15.75" customHeight="1" spans="3:246">
      <c r="C4473" s="97"/>
      <c r="D4473" s="98"/>
      <c r="F4473" s="99"/>
      <c r="G4473" s="98"/>
      <c r="IE4473" s="79"/>
      <c r="IF4473" s="79"/>
      <c r="IG4473" s="79"/>
      <c r="IH4473" s="79"/>
      <c r="II4473" s="79"/>
      <c r="IJ4473" s="79"/>
      <c r="IK4473" s="79"/>
      <c r="IL4473" s="79"/>
    </row>
    <row r="4474" s="93" customFormat="1" ht="15.75" customHeight="1" spans="3:246">
      <c r="C4474" s="97"/>
      <c r="D4474" s="98"/>
      <c r="F4474" s="99"/>
      <c r="G4474" s="98"/>
      <c r="IE4474" s="79"/>
      <c r="IF4474" s="79"/>
      <c r="IG4474" s="79"/>
      <c r="IH4474" s="79"/>
      <c r="II4474" s="79"/>
      <c r="IJ4474" s="79"/>
      <c r="IK4474" s="79"/>
      <c r="IL4474" s="79"/>
    </row>
    <row r="4475" s="93" customFormat="1" ht="15.75" customHeight="1" spans="3:246">
      <c r="C4475" s="97"/>
      <c r="D4475" s="98"/>
      <c r="F4475" s="99"/>
      <c r="G4475" s="98"/>
      <c r="IE4475" s="79"/>
      <c r="IF4475" s="79"/>
      <c r="IG4475" s="79"/>
      <c r="IH4475" s="79"/>
      <c r="II4475" s="79"/>
      <c r="IJ4475" s="79"/>
      <c r="IK4475" s="79"/>
      <c r="IL4475" s="79"/>
    </row>
    <row r="4476" s="93" customFormat="1" ht="15.75" customHeight="1" spans="3:246">
      <c r="C4476" s="97"/>
      <c r="D4476" s="98"/>
      <c r="F4476" s="99"/>
      <c r="G4476" s="98"/>
      <c r="IE4476" s="79"/>
      <c r="IF4476" s="79"/>
      <c r="IG4476" s="79"/>
      <c r="IH4476" s="79"/>
      <c r="II4476" s="79"/>
      <c r="IJ4476" s="79"/>
      <c r="IK4476" s="79"/>
      <c r="IL4476" s="79"/>
    </row>
    <row r="4477" s="93" customFormat="1" ht="15.75" customHeight="1" spans="3:246">
      <c r="C4477" s="97"/>
      <c r="D4477" s="98"/>
      <c r="F4477" s="99"/>
      <c r="G4477" s="98"/>
      <c r="IE4477" s="79"/>
      <c r="IF4477" s="79"/>
      <c r="IG4477" s="79"/>
      <c r="IH4477" s="79"/>
      <c r="II4477" s="79"/>
      <c r="IJ4477" s="79"/>
      <c r="IK4477" s="79"/>
      <c r="IL4477" s="79"/>
    </row>
    <row r="4478" s="93" customFormat="1" ht="15.75" customHeight="1" spans="3:246">
      <c r="C4478" s="97"/>
      <c r="D4478" s="98"/>
      <c r="F4478" s="99"/>
      <c r="G4478" s="98"/>
      <c r="IE4478" s="79"/>
      <c r="IF4478" s="79"/>
      <c r="IG4478" s="79"/>
      <c r="IH4478" s="79"/>
      <c r="II4478" s="79"/>
      <c r="IJ4478" s="79"/>
      <c r="IK4478" s="79"/>
      <c r="IL4478" s="79"/>
    </row>
    <row r="4479" s="93" customFormat="1" ht="15.75" customHeight="1" spans="3:246">
      <c r="C4479" s="97"/>
      <c r="D4479" s="98"/>
      <c r="F4479" s="99"/>
      <c r="G4479" s="98"/>
      <c r="IE4479" s="79"/>
      <c r="IF4479" s="79"/>
      <c r="IG4479" s="79"/>
      <c r="IH4479" s="79"/>
      <c r="II4479" s="79"/>
      <c r="IJ4479" s="79"/>
      <c r="IK4479" s="79"/>
      <c r="IL4479" s="79"/>
    </row>
    <row r="4480" s="93" customFormat="1" ht="15.75" customHeight="1" spans="3:246">
      <c r="C4480" s="97"/>
      <c r="D4480" s="98"/>
      <c r="F4480" s="99"/>
      <c r="G4480" s="98"/>
      <c r="IE4480" s="79"/>
      <c r="IF4480" s="79"/>
      <c r="IG4480" s="79"/>
      <c r="IH4480" s="79"/>
      <c r="II4480" s="79"/>
      <c r="IJ4480" s="79"/>
      <c r="IK4480" s="79"/>
      <c r="IL4480" s="79"/>
    </row>
    <row r="4481" s="93" customFormat="1" ht="15.75" customHeight="1" spans="3:246">
      <c r="C4481" s="97"/>
      <c r="D4481" s="98"/>
      <c r="F4481" s="99"/>
      <c r="G4481" s="98"/>
      <c r="IE4481" s="79"/>
      <c r="IF4481" s="79"/>
      <c r="IG4481" s="79"/>
      <c r="IH4481" s="79"/>
      <c r="II4481" s="79"/>
      <c r="IJ4481" s="79"/>
      <c r="IK4481" s="79"/>
      <c r="IL4481" s="79"/>
    </row>
    <row r="4482" s="93" customFormat="1" ht="15.75" customHeight="1" spans="3:246">
      <c r="C4482" s="97"/>
      <c r="D4482" s="98"/>
      <c r="F4482" s="99"/>
      <c r="G4482" s="98"/>
      <c r="IE4482" s="79"/>
      <c r="IF4482" s="79"/>
      <c r="IG4482" s="79"/>
      <c r="IH4482" s="79"/>
      <c r="II4482" s="79"/>
      <c r="IJ4482" s="79"/>
      <c r="IK4482" s="79"/>
      <c r="IL4482" s="79"/>
    </row>
    <row r="4483" s="93" customFormat="1" ht="15.75" customHeight="1" spans="3:246">
      <c r="C4483" s="97"/>
      <c r="D4483" s="98"/>
      <c r="F4483" s="99"/>
      <c r="G4483" s="98"/>
      <c r="IE4483" s="79"/>
      <c r="IF4483" s="79"/>
      <c r="IG4483" s="79"/>
      <c r="IH4483" s="79"/>
      <c r="II4483" s="79"/>
      <c r="IJ4483" s="79"/>
      <c r="IK4483" s="79"/>
      <c r="IL4483" s="79"/>
    </row>
    <row r="4484" s="93" customFormat="1" ht="15.75" customHeight="1" spans="3:246">
      <c r="C4484" s="97"/>
      <c r="D4484" s="98"/>
      <c r="F4484" s="99"/>
      <c r="G4484" s="98"/>
      <c r="IE4484" s="79"/>
      <c r="IF4484" s="79"/>
      <c r="IG4484" s="79"/>
      <c r="IH4484" s="79"/>
      <c r="II4484" s="79"/>
      <c r="IJ4484" s="79"/>
      <c r="IK4484" s="79"/>
      <c r="IL4484" s="79"/>
    </row>
    <row r="4485" s="93" customFormat="1" ht="15.75" customHeight="1" spans="3:246">
      <c r="C4485" s="97"/>
      <c r="D4485" s="98"/>
      <c r="F4485" s="99"/>
      <c r="G4485" s="98"/>
      <c r="IE4485" s="79"/>
      <c r="IF4485" s="79"/>
      <c r="IG4485" s="79"/>
      <c r="IH4485" s="79"/>
      <c r="II4485" s="79"/>
      <c r="IJ4485" s="79"/>
      <c r="IK4485" s="79"/>
      <c r="IL4485" s="79"/>
    </row>
    <row r="4486" s="93" customFormat="1" ht="15.75" customHeight="1" spans="3:246">
      <c r="C4486" s="97"/>
      <c r="D4486" s="98"/>
      <c r="F4486" s="99"/>
      <c r="G4486" s="98"/>
      <c r="IE4486" s="79"/>
      <c r="IF4486" s="79"/>
      <c r="IG4486" s="79"/>
      <c r="IH4486" s="79"/>
      <c r="II4486" s="79"/>
      <c r="IJ4486" s="79"/>
      <c r="IK4486" s="79"/>
      <c r="IL4486" s="79"/>
    </row>
    <row r="4487" s="93" customFormat="1" ht="15.75" customHeight="1" spans="3:246">
      <c r="C4487" s="97"/>
      <c r="D4487" s="98"/>
      <c r="F4487" s="99"/>
      <c r="G4487" s="98"/>
      <c r="IE4487" s="79"/>
      <c r="IF4487" s="79"/>
      <c r="IG4487" s="79"/>
      <c r="IH4487" s="79"/>
      <c r="II4487" s="79"/>
      <c r="IJ4487" s="79"/>
      <c r="IK4487" s="79"/>
      <c r="IL4487" s="79"/>
    </row>
    <row r="4488" s="93" customFormat="1" ht="15.75" customHeight="1" spans="3:246">
      <c r="C4488" s="97"/>
      <c r="D4488" s="98"/>
      <c r="F4488" s="99"/>
      <c r="G4488" s="98"/>
      <c r="IE4488" s="79"/>
      <c r="IF4488" s="79"/>
      <c r="IG4488" s="79"/>
      <c r="IH4488" s="79"/>
      <c r="II4488" s="79"/>
      <c r="IJ4488" s="79"/>
      <c r="IK4488" s="79"/>
      <c r="IL4488" s="79"/>
    </row>
    <row r="4489" s="93" customFormat="1" ht="15.75" customHeight="1" spans="3:246">
      <c r="C4489" s="97"/>
      <c r="D4489" s="98"/>
      <c r="F4489" s="99"/>
      <c r="G4489" s="98"/>
      <c r="IE4489" s="79"/>
      <c r="IF4489" s="79"/>
      <c r="IG4489" s="79"/>
      <c r="IH4489" s="79"/>
      <c r="II4489" s="79"/>
      <c r="IJ4489" s="79"/>
      <c r="IK4489" s="79"/>
      <c r="IL4489" s="79"/>
    </row>
    <row r="4490" s="93" customFormat="1" ht="15.75" customHeight="1" spans="3:246">
      <c r="C4490" s="97"/>
      <c r="D4490" s="98"/>
      <c r="F4490" s="99"/>
      <c r="G4490" s="98"/>
      <c r="IE4490" s="79"/>
      <c r="IF4490" s="79"/>
      <c r="IG4490" s="79"/>
      <c r="IH4490" s="79"/>
      <c r="II4490" s="79"/>
      <c r="IJ4490" s="79"/>
      <c r="IK4490" s="79"/>
      <c r="IL4490" s="79"/>
    </row>
    <row r="4491" s="93" customFormat="1" ht="15.75" customHeight="1" spans="3:246">
      <c r="C4491" s="97"/>
      <c r="D4491" s="98"/>
      <c r="F4491" s="99"/>
      <c r="G4491" s="98"/>
      <c r="IE4491" s="79"/>
      <c r="IF4491" s="79"/>
      <c r="IG4491" s="79"/>
      <c r="IH4491" s="79"/>
      <c r="II4491" s="79"/>
      <c r="IJ4491" s="79"/>
      <c r="IK4491" s="79"/>
      <c r="IL4491" s="79"/>
    </row>
    <row r="4492" s="93" customFormat="1" ht="15.75" customHeight="1" spans="3:246">
      <c r="C4492" s="97"/>
      <c r="D4492" s="98"/>
      <c r="F4492" s="99"/>
      <c r="G4492" s="98"/>
      <c r="IE4492" s="79"/>
      <c r="IF4492" s="79"/>
      <c r="IG4492" s="79"/>
      <c r="IH4492" s="79"/>
      <c r="II4492" s="79"/>
      <c r="IJ4492" s="79"/>
      <c r="IK4492" s="79"/>
      <c r="IL4492" s="79"/>
    </row>
    <row r="4493" s="93" customFormat="1" ht="15.75" customHeight="1" spans="3:246">
      <c r="C4493" s="97"/>
      <c r="D4493" s="98"/>
      <c r="F4493" s="99"/>
      <c r="G4493" s="98"/>
      <c r="IE4493" s="79"/>
      <c r="IF4493" s="79"/>
      <c r="IG4493" s="79"/>
      <c r="IH4493" s="79"/>
      <c r="II4493" s="79"/>
      <c r="IJ4493" s="79"/>
      <c r="IK4493" s="79"/>
      <c r="IL4493" s="79"/>
    </row>
    <row r="4494" s="93" customFormat="1" ht="15.75" customHeight="1" spans="3:246">
      <c r="C4494" s="97"/>
      <c r="D4494" s="98"/>
      <c r="F4494" s="99"/>
      <c r="G4494" s="98"/>
      <c r="IE4494" s="79"/>
      <c r="IF4494" s="79"/>
      <c r="IG4494" s="79"/>
      <c r="IH4494" s="79"/>
      <c r="II4494" s="79"/>
      <c r="IJ4494" s="79"/>
      <c r="IK4494" s="79"/>
      <c r="IL4494" s="79"/>
    </row>
    <row r="4495" s="93" customFormat="1" ht="15.75" customHeight="1" spans="3:246">
      <c r="C4495" s="97"/>
      <c r="D4495" s="98"/>
      <c r="F4495" s="99"/>
      <c r="G4495" s="98"/>
      <c r="IE4495" s="79"/>
      <c r="IF4495" s="79"/>
      <c r="IG4495" s="79"/>
      <c r="IH4495" s="79"/>
      <c r="II4495" s="79"/>
      <c r="IJ4495" s="79"/>
      <c r="IK4495" s="79"/>
      <c r="IL4495" s="79"/>
    </row>
    <row r="4496" s="93" customFormat="1" ht="15.75" customHeight="1" spans="3:246">
      <c r="C4496" s="97"/>
      <c r="D4496" s="98"/>
      <c r="F4496" s="99"/>
      <c r="G4496" s="98"/>
      <c r="IE4496" s="79"/>
      <c r="IF4496" s="79"/>
      <c r="IG4496" s="79"/>
      <c r="IH4496" s="79"/>
      <c r="II4496" s="79"/>
      <c r="IJ4496" s="79"/>
      <c r="IK4496" s="79"/>
      <c r="IL4496" s="79"/>
    </row>
    <row r="4497" s="93" customFormat="1" ht="15.75" customHeight="1" spans="3:246">
      <c r="C4497" s="97"/>
      <c r="D4497" s="98"/>
      <c r="F4497" s="99"/>
      <c r="G4497" s="98"/>
      <c r="IE4497" s="79"/>
      <c r="IF4497" s="79"/>
      <c r="IG4497" s="79"/>
      <c r="IH4497" s="79"/>
      <c r="II4497" s="79"/>
      <c r="IJ4497" s="79"/>
      <c r="IK4497" s="79"/>
      <c r="IL4497" s="79"/>
    </row>
    <row r="4498" s="93" customFormat="1" ht="15.75" customHeight="1" spans="3:246">
      <c r="C4498" s="97"/>
      <c r="D4498" s="98"/>
      <c r="F4498" s="99"/>
      <c r="G4498" s="98"/>
      <c r="IE4498" s="79"/>
      <c r="IF4498" s="79"/>
      <c r="IG4498" s="79"/>
      <c r="IH4498" s="79"/>
      <c r="II4498" s="79"/>
      <c r="IJ4498" s="79"/>
      <c r="IK4498" s="79"/>
      <c r="IL4498" s="79"/>
    </row>
    <row r="4499" s="93" customFormat="1" ht="15.75" customHeight="1" spans="3:246">
      <c r="C4499" s="97"/>
      <c r="D4499" s="98"/>
      <c r="F4499" s="99"/>
      <c r="G4499" s="98"/>
      <c r="IE4499" s="79"/>
      <c r="IF4499" s="79"/>
      <c r="IG4499" s="79"/>
      <c r="IH4499" s="79"/>
      <c r="II4499" s="79"/>
      <c r="IJ4499" s="79"/>
      <c r="IK4499" s="79"/>
      <c r="IL4499" s="79"/>
    </row>
    <row r="4500" s="93" customFormat="1" ht="15.75" customHeight="1" spans="3:246">
      <c r="C4500" s="97"/>
      <c r="D4500" s="98"/>
      <c r="F4500" s="99"/>
      <c r="G4500" s="98"/>
      <c r="IE4500" s="79"/>
      <c r="IF4500" s="79"/>
      <c r="IG4500" s="79"/>
      <c r="IH4500" s="79"/>
      <c r="II4500" s="79"/>
      <c r="IJ4500" s="79"/>
      <c r="IK4500" s="79"/>
      <c r="IL4500" s="79"/>
    </row>
    <row r="4501" s="93" customFormat="1" ht="15.75" customHeight="1" spans="3:246">
      <c r="C4501" s="97"/>
      <c r="D4501" s="98"/>
      <c r="F4501" s="99"/>
      <c r="G4501" s="98"/>
      <c r="IE4501" s="79"/>
      <c r="IF4501" s="79"/>
      <c r="IG4501" s="79"/>
      <c r="IH4501" s="79"/>
      <c r="II4501" s="79"/>
      <c r="IJ4501" s="79"/>
      <c r="IK4501" s="79"/>
      <c r="IL4501" s="79"/>
    </row>
    <row r="4502" s="93" customFormat="1" ht="15.75" customHeight="1" spans="3:246">
      <c r="C4502" s="97"/>
      <c r="D4502" s="98"/>
      <c r="F4502" s="99"/>
      <c r="G4502" s="98"/>
      <c r="IE4502" s="79"/>
      <c r="IF4502" s="79"/>
      <c r="IG4502" s="79"/>
      <c r="IH4502" s="79"/>
      <c r="II4502" s="79"/>
      <c r="IJ4502" s="79"/>
      <c r="IK4502" s="79"/>
      <c r="IL4502" s="79"/>
    </row>
    <row r="4503" s="93" customFormat="1" ht="15.75" customHeight="1" spans="3:246">
      <c r="C4503" s="97"/>
      <c r="D4503" s="98"/>
      <c r="F4503" s="99"/>
      <c r="G4503" s="98"/>
      <c r="IE4503" s="79"/>
      <c r="IF4503" s="79"/>
      <c r="IG4503" s="79"/>
      <c r="IH4503" s="79"/>
      <c r="II4503" s="79"/>
      <c r="IJ4503" s="79"/>
      <c r="IK4503" s="79"/>
      <c r="IL4503" s="79"/>
    </row>
    <row r="4504" s="93" customFormat="1" ht="15.75" customHeight="1" spans="3:246">
      <c r="C4504" s="97"/>
      <c r="D4504" s="98"/>
      <c r="F4504" s="99"/>
      <c r="G4504" s="98"/>
      <c r="IE4504" s="79"/>
      <c r="IF4504" s="79"/>
      <c r="IG4504" s="79"/>
      <c r="IH4504" s="79"/>
      <c r="II4504" s="79"/>
      <c r="IJ4504" s="79"/>
      <c r="IK4504" s="79"/>
      <c r="IL4504" s="79"/>
    </row>
    <row r="4505" s="93" customFormat="1" ht="15.75" customHeight="1" spans="3:246">
      <c r="C4505" s="97"/>
      <c r="D4505" s="98"/>
      <c r="F4505" s="99"/>
      <c r="G4505" s="98"/>
      <c r="IE4505" s="79"/>
      <c r="IF4505" s="79"/>
      <c r="IG4505" s="79"/>
      <c r="IH4505" s="79"/>
      <c r="II4505" s="79"/>
      <c r="IJ4505" s="79"/>
      <c r="IK4505" s="79"/>
      <c r="IL4505" s="79"/>
    </row>
    <row r="4506" s="93" customFormat="1" ht="15.75" customHeight="1" spans="3:246">
      <c r="C4506" s="97"/>
      <c r="D4506" s="98"/>
      <c r="F4506" s="99"/>
      <c r="G4506" s="98"/>
      <c r="IE4506" s="79"/>
      <c r="IF4506" s="79"/>
      <c r="IG4506" s="79"/>
      <c r="IH4506" s="79"/>
      <c r="II4506" s="79"/>
      <c r="IJ4506" s="79"/>
      <c r="IK4506" s="79"/>
      <c r="IL4506" s="79"/>
    </row>
    <row r="4507" s="93" customFormat="1" ht="15.75" customHeight="1" spans="3:246">
      <c r="C4507" s="97"/>
      <c r="D4507" s="98"/>
      <c r="F4507" s="99"/>
      <c r="G4507" s="98"/>
      <c r="IE4507" s="79"/>
      <c r="IF4507" s="79"/>
      <c r="IG4507" s="79"/>
      <c r="IH4507" s="79"/>
      <c r="II4507" s="79"/>
      <c r="IJ4507" s="79"/>
      <c r="IK4507" s="79"/>
      <c r="IL4507" s="79"/>
    </row>
    <row r="4508" s="93" customFormat="1" ht="15.75" customHeight="1" spans="3:246">
      <c r="C4508" s="97"/>
      <c r="D4508" s="98"/>
      <c r="F4508" s="99"/>
      <c r="G4508" s="98"/>
      <c r="IE4508" s="79"/>
      <c r="IF4508" s="79"/>
      <c r="IG4508" s="79"/>
      <c r="IH4508" s="79"/>
      <c r="II4508" s="79"/>
      <c r="IJ4508" s="79"/>
      <c r="IK4508" s="79"/>
      <c r="IL4508" s="79"/>
    </row>
    <row r="4509" s="93" customFormat="1" ht="15.75" customHeight="1" spans="3:246">
      <c r="C4509" s="97"/>
      <c r="D4509" s="98"/>
      <c r="F4509" s="99"/>
      <c r="G4509" s="98"/>
      <c r="IE4509" s="79"/>
      <c r="IF4509" s="79"/>
      <c r="IG4509" s="79"/>
      <c r="IH4509" s="79"/>
      <c r="II4509" s="79"/>
      <c r="IJ4509" s="79"/>
      <c r="IK4509" s="79"/>
      <c r="IL4509" s="79"/>
    </row>
    <row r="4510" s="93" customFormat="1" ht="15.75" customHeight="1" spans="3:246">
      <c r="C4510" s="97"/>
      <c r="D4510" s="98"/>
      <c r="F4510" s="99"/>
      <c r="G4510" s="98"/>
      <c r="IE4510" s="79"/>
      <c r="IF4510" s="79"/>
      <c r="IG4510" s="79"/>
      <c r="IH4510" s="79"/>
      <c r="II4510" s="79"/>
      <c r="IJ4510" s="79"/>
      <c r="IK4510" s="79"/>
      <c r="IL4510" s="79"/>
    </row>
    <row r="4511" s="93" customFormat="1" ht="15.75" customHeight="1" spans="3:246">
      <c r="C4511" s="97"/>
      <c r="D4511" s="98"/>
      <c r="F4511" s="99"/>
      <c r="G4511" s="98"/>
      <c r="IE4511" s="79"/>
      <c r="IF4511" s="79"/>
      <c r="IG4511" s="79"/>
      <c r="IH4511" s="79"/>
      <c r="II4511" s="79"/>
      <c r="IJ4511" s="79"/>
      <c r="IK4511" s="79"/>
      <c r="IL4511" s="79"/>
    </row>
    <row r="4512" s="93" customFormat="1" ht="15.75" customHeight="1" spans="3:246">
      <c r="C4512" s="97"/>
      <c r="D4512" s="98"/>
      <c r="F4512" s="99"/>
      <c r="G4512" s="98"/>
      <c r="IE4512" s="79"/>
      <c r="IF4512" s="79"/>
      <c r="IG4512" s="79"/>
      <c r="IH4512" s="79"/>
      <c r="II4512" s="79"/>
      <c r="IJ4512" s="79"/>
      <c r="IK4512" s="79"/>
      <c r="IL4512" s="79"/>
    </row>
    <row r="4513" s="93" customFormat="1" ht="15.75" customHeight="1" spans="3:246">
      <c r="C4513" s="97"/>
      <c r="D4513" s="98"/>
      <c r="F4513" s="99"/>
      <c r="G4513" s="98"/>
      <c r="IE4513" s="79"/>
      <c r="IF4513" s="79"/>
      <c r="IG4513" s="79"/>
      <c r="IH4513" s="79"/>
      <c r="II4513" s="79"/>
      <c r="IJ4513" s="79"/>
      <c r="IK4513" s="79"/>
      <c r="IL4513" s="79"/>
    </row>
    <row r="4514" s="93" customFormat="1" ht="15.75" customHeight="1" spans="3:246">
      <c r="C4514" s="97"/>
      <c r="D4514" s="98"/>
      <c r="F4514" s="99"/>
      <c r="G4514" s="98"/>
      <c r="IE4514" s="79"/>
      <c r="IF4514" s="79"/>
      <c r="IG4514" s="79"/>
      <c r="IH4514" s="79"/>
      <c r="II4514" s="79"/>
      <c r="IJ4514" s="79"/>
      <c r="IK4514" s="79"/>
      <c r="IL4514" s="79"/>
    </row>
    <row r="4515" s="93" customFormat="1" ht="15.75" customHeight="1" spans="3:246">
      <c r="C4515" s="97"/>
      <c r="D4515" s="98"/>
      <c r="F4515" s="99"/>
      <c r="G4515" s="98"/>
      <c r="IE4515" s="79"/>
      <c r="IF4515" s="79"/>
      <c r="IG4515" s="79"/>
      <c r="IH4515" s="79"/>
      <c r="II4515" s="79"/>
      <c r="IJ4515" s="79"/>
      <c r="IK4515" s="79"/>
      <c r="IL4515" s="79"/>
    </row>
    <row r="4516" s="93" customFormat="1" ht="15.75" customHeight="1" spans="3:246">
      <c r="C4516" s="97"/>
      <c r="D4516" s="98"/>
      <c r="F4516" s="99"/>
      <c r="G4516" s="98"/>
      <c r="IE4516" s="79"/>
      <c r="IF4516" s="79"/>
      <c r="IG4516" s="79"/>
      <c r="IH4516" s="79"/>
      <c r="II4516" s="79"/>
      <c r="IJ4516" s="79"/>
      <c r="IK4516" s="79"/>
      <c r="IL4516" s="79"/>
    </row>
    <row r="4517" s="93" customFormat="1" ht="15.75" customHeight="1" spans="3:246">
      <c r="C4517" s="97"/>
      <c r="D4517" s="98"/>
      <c r="F4517" s="99"/>
      <c r="G4517" s="98"/>
      <c r="IE4517" s="79"/>
      <c r="IF4517" s="79"/>
      <c r="IG4517" s="79"/>
      <c r="IH4517" s="79"/>
      <c r="II4517" s="79"/>
      <c r="IJ4517" s="79"/>
      <c r="IK4517" s="79"/>
      <c r="IL4517" s="79"/>
    </row>
    <row r="4518" s="93" customFormat="1" ht="15.75" customHeight="1" spans="3:246">
      <c r="C4518" s="97"/>
      <c r="D4518" s="98"/>
      <c r="F4518" s="99"/>
      <c r="G4518" s="98"/>
      <c r="IE4518" s="79"/>
      <c r="IF4518" s="79"/>
      <c r="IG4518" s="79"/>
      <c r="IH4518" s="79"/>
      <c r="II4518" s="79"/>
      <c r="IJ4518" s="79"/>
      <c r="IK4518" s="79"/>
      <c r="IL4518" s="79"/>
    </row>
    <row r="4519" s="93" customFormat="1" ht="15.75" customHeight="1" spans="3:246">
      <c r="C4519" s="97"/>
      <c r="D4519" s="98"/>
      <c r="F4519" s="99"/>
      <c r="G4519" s="98"/>
      <c r="IE4519" s="79"/>
      <c r="IF4519" s="79"/>
      <c r="IG4519" s="79"/>
      <c r="IH4519" s="79"/>
      <c r="II4519" s="79"/>
      <c r="IJ4519" s="79"/>
      <c r="IK4519" s="79"/>
      <c r="IL4519" s="79"/>
    </row>
    <row r="4520" s="93" customFormat="1" ht="15.75" customHeight="1" spans="3:246">
      <c r="C4520" s="97"/>
      <c r="D4520" s="98"/>
      <c r="F4520" s="99"/>
      <c r="G4520" s="98"/>
      <c r="IE4520" s="79"/>
      <c r="IF4520" s="79"/>
      <c r="IG4520" s="79"/>
      <c r="IH4520" s="79"/>
      <c r="II4520" s="79"/>
      <c r="IJ4520" s="79"/>
      <c r="IK4520" s="79"/>
      <c r="IL4520" s="79"/>
    </row>
    <row r="4521" s="93" customFormat="1" ht="15.75" customHeight="1" spans="3:246">
      <c r="C4521" s="97"/>
      <c r="D4521" s="98"/>
      <c r="F4521" s="99"/>
      <c r="G4521" s="98"/>
      <c r="IE4521" s="79"/>
      <c r="IF4521" s="79"/>
      <c r="IG4521" s="79"/>
      <c r="IH4521" s="79"/>
      <c r="II4521" s="79"/>
      <c r="IJ4521" s="79"/>
      <c r="IK4521" s="79"/>
      <c r="IL4521" s="79"/>
    </row>
    <row r="4522" s="93" customFormat="1" ht="15.75" customHeight="1" spans="3:246">
      <c r="C4522" s="97"/>
      <c r="D4522" s="98"/>
      <c r="F4522" s="99"/>
      <c r="G4522" s="98"/>
      <c r="IE4522" s="79"/>
      <c r="IF4522" s="79"/>
      <c r="IG4522" s="79"/>
      <c r="IH4522" s="79"/>
      <c r="II4522" s="79"/>
      <c r="IJ4522" s="79"/>
      <c r="IK4522" s="79"/>
      <c r="IL4522" s="79"/>
    </row>
    <row r="4523" s="93" customFormat="1" ht="15.75" customHeight="1" spans="3:246">
      <c r="C4523" s="97"/>
      <c r="D4523" s="98"/>
      <c r="F4523" s="99"/>
      <c r="G4523" s="98"/>
      <c r="IE4523" s="79"/>
      <c r="IF4523" s="79"/>
      <c r="IG4523" s="79"/>
      <c r="IH4523" s="79"/>
      <c r="II4523" s="79"/>
      <c r="IJ4523" s="79"/>
      <c r="IK4523" s="79"/>
      <c r="IL4523" s="79"/>
    </row>
    <row r="4524" s="93" customFormat="1" ht="15.75" customHeight="1" spans="3:246">
      <c r="C4524" s="97"/>
      <c r="D4524" s="98"/>
      <c r="F4524" s="99"/>
      <c r="G4524" s="98"/>
      <c r="IE4524" s="79"/>
      <c r="IF4524" s="79"/>
      <c r="IG4524" s="79"/>
      <c r="IH4524" s="79"/>
      <c r="II4524" s="79"/>
      <c r="IJ4524" s="79"/>
      <c r="IK4524" s="79"/>
      <c r="IL4524" s="79"/>
    </row>
    <row r="4525" s="93" customFormat="1" ht="15.75" customHeight="1" spans="3:246">
      <c r="C4525" s="97"/>
      <c r="D4525" s="98"/>
      <c r="F4525" s="99"/>
      <c r="G4525" s="98"/>
      <c r="IE4525" s="79"/>
      <c r="IF4525" s="79"/>
      <c r="IG4525" s="79"/>
      <c r="IH4525" s="79"/>
      <c r="II4525" s="79"/>
      <c r="IJ4525" s="79"/>
      <c r="IK4525" s="79"/>
      <c r="IL4525" s="79"/>
    </row>
    <row r="4526" s="93" customFormat="1" ht="15.75" customHeight="1" spans="3:246">
      <c r="C4526" s="97"/>
      <c r="D4526" s="98"/>
      <c r="F4526" s="99"/>
      <c r="G4526" s="98"/>
      <c r="IE4526" s="79"/>
      <c r="IF4526" s="79"/>
      <c r="IG4526" s="79"/>
      <c r="IH4526" s="79"/>
      <c r="II4526" s="79"/>
      <c r="IJ4526" s="79"/>
      <c r="IK4526" s="79"/>
      <c r="IL4526" s="79"/>
    </row>
    <row r="4527" s="93" customFormat="1" ht="15.75" customHeight="1" spans="3:246">
      <c r="C4527" s="97"/>
      <c r="D4527" s="98"/>
      <c r="F4527" s="99"/>
      <c r="G4527" s="98"/>
      <c r="IE4527" s="79"/>
      <c r="IF4527" s="79"/>
      <c r="IG4527" s="79"/>
      <c r="IH4527" s="79"/>
      <c r="II4527" s="79"/>
      <c r="IJ4527" s="79"/>
      <c r="IK4527" s="79"/>
      <c r="IL4527" s="79"/>
    </row>
    <row r="4528" s="93" customFormat="1" ht="15.75" customHeight="1" spans="3:246">
      <c r="C4528" s="97"/>
      <c r="D4528" s="98"/>
      <c r="F4528" s="99"/>
      <c r="G4528" s="98"/>
      <c r="IE4528" s="79"/>
      <c r="IF4528" s="79"/>
      <c r="IG4528" s="79"/>
      <c r="IH4528" s="79"/>
      <c r="II4528" s="79"/>
      <c r="IJ4528" s="79"/>
      <c r="IK4528" s="79"/>
      <c r="IL4528" s="79"/>
    </row>
    <row r="4529" s="93" customFormat="1" ht="15.75" customHeight="1" spans="3:246">
      <c r="C4529" s="97"/>
      <c r="D4529" s="98"/>
      <c r="F4529" s="99"/>
      <c r="G4529" s="98"/>
      <c r="IE4529" s="79"/>
      <c r="IF4529" s="79"/>
      <c r="IG4529" s="79"/>
      <c r="IH4529" s="79"/>
      <c r="II4529" s="79"/>
      <c r="IJ4529" s="79"/>
      <c r="IK4529" s="79"/>
      <c r="IL4529" s="79"/>
    </row>
    <row r="4530" s="93" customFormat="1" ht="15.75" customHeight="1" spans="3:246">
      <c r="C4530" s="97"/>
      <c r="D4530" s="98"/>
      <c r="F4530" s="99"/>
      <c r="G4530" s="98"/>
      <c r="IE4530" s="79"/>
      <c r="IF4530" s="79"/>
      <c r="IG4530" s="79"/>
      <c r="IH4530" s="79"/>
      <c r="II4530" s="79"/>
      <c r="IJ4530" s="79"/>
      <c r="IK4530" s="79"/>
      <c r="IL4530" s="79"/>
    </row>
    <row r="4531" s="93" customFormat="1" ht="15.75" customHeight="1" spans="3:246">
      <c r="C4531" s="97"/>
      <c r="D4531" s="98"/>
      <c r="F4531" s="99"/>
      <c r="G4531" s="98"/>
      <c r="IE4531" s="79"/>
      <c r="IF4531" s="79"/>
      <c r="IG4531" s="79"/>
      <c r="IH4531" s="79"/>
      <c r="II4531" s="79"/>
      <c r="IJ4531" s="79"/>
      <c r="IK4531" s="79"/>
      <c r="IL4531" s="79"/>
    </row>
    <row r="4532" s="93" customFormat="1" ht="15.75" customHeight="1" spans="3:246">
      <c r="C4532" s="97"/>
      <c r="D4532" s="98"/>
      <c r="F4532" s="99"/>
      <c r="G4532" s="98"/>
      <c r="IE4532" s="79"/>
      <c r="IF4532" s="79"/>
      <c r="IG4532" s="79"/>
      <c r="IH4532" s="79"/>
      <c r="II4532" s="79"/>
      <c r="IJ4532" s="79"/>
      <c r="IK4532" s="79"/>
      <c r="IL4532" s="79"/>
    </row>
    <row r="4533" s="93" customFormat="1" ht="15.75" customHeight="1" spans="3:246">
      <c r="C4533" s="97"/>
      <c r="D4533" s="98"/>
      <c r="F4533" s="99"/>
      <c r="G4533" s="98"/>
      <c r="IE4533" s="79"/>
      <c r="IF4533" s="79"/>
      <c r="IG4533" s="79"/>
      <c r="IH4533" s="79"/>
      <c r="II4533" s="79"/>
      <c r="IJ4533" s="79"/>
      <c r="IK4533" s="79"/>
      <c r="IL4533" s="79"/>
    </row>
    <row r="4534" s="93" customFormat="1" ht="15.75" customHeight="1" spans="3:246">
      <c r="C4534" s="97"/>
      <c r="D4534" s="98"/>
      <c r="F4534" s="99"/>
      <c r="G4534" s="98"/>
      <c r="IE4534" s="79"/>
      <c r="IF4534" s="79"/>
      <c r="IG4534" s="79"/>
      <c r="IH4534" s="79"/>
      <c r="II4534" s="79"/>
      <c r="IJ4534" s="79"/>
      <c r="IK4534" s="79"/>
      <c r="IL4534" s="79"/>
    </row>
    <row r="4535" s="93" customFormat="1" ht="15.75" customHeight="1" spans="3:246">
      <c r="C4535" s="97"/>
      <c r="D4535" s="98"/>
      <c r="F4535" s="99"/>
      <c r="G4535" s="98"/>
      <c r="IE4535" s="79"/>
      <c r="IF4535" s="79"/>
      <c r="IG4535" s="79"/>
      <c r="IH4535" s="79"/>
      <c r="II4535" s="79"/>
      <c r="IJ4535" s="79"/>
      <c r="IK4535" s="79"/>
      <c r="IL4535" s="79"/>
    </row>
    <row r="4536" s="93" customFormat="1" ht="15.75" customHeight="1" spans="3:246">
      <c r="C4536" s="97"/>
      <c r="D4536" s="98"/>
      <c r="F4536" s="99"/>
      <c r="G4536" s="98"/>
      <c r="IE4536" s="79"/>
      <c r="IF4536" s="79"/>
      <c r="IG4536" s="79"/>
      <c r="IH4536" s="79"/>
      <c r="II4536" s="79"/>
      <c r="IJ4536" s="79"/>
      <c r="IK4536" s="79"/>
      <c r="IL4536" s="79"/>
    </row>
    <row r="4537" s="93" customFormat="1" ht="15.75" customHeight="1" spans="3:246">
      <c r="C4537" s="97"/>
      <c r="D4537" s="98"/>
      <c r="F4537" s="99"/>
      <c r="G4537" s="98"/>
      <c r="IE4537" s="79"/>
      <c r="IF4537" s="79"/>
      <c r="IG4537" s="79"/>
      <c r="IH4537" s="79"/>
      <c r="II4537" s="79"/>
      <c r="IJ4537" s="79"/>
      <c r="IK4537" s="79"/>
      <c r="IL4537" s="79"/>
    </row>
    <row r="4538" s="93" customFormat="1" ht="15.75" customHeight="1" spans="3:246">
      <c r="C4538" s="97"/>
      <c r="D4538" s="98"/>
      <c r="F4538" s="99"/>
      <c r="G4538" s="98"/>
      <c r="IE4538" s="79"/>
      <c r="IF4538" s="79"/>
      <c r="IG4538" s="79"/>
      <c r="IH4538" s="79"/>
      <c r="II4538" s="79"/>
      <c r="IJ4538" s="79"/>
      <c r="IK4538" s="79"/>
      <c r="IL4538" s="79"/>
    </row>
    <row r="4539" s="93" customFormat="1" ht="15.75" customHeight="1" spans="3:246">
      <c r="C4539" s="97"/>
      <c r="D4539" s="98"/>
      <c r="F4539" s="99"/>
      <c r="G4539" s="98"/>
      <c r="IE4539" s="79"/>
      <c r="IF4539" s="79"/>
      <c r="IG4539" s="79"/>
      <c r="IH4539" s="79"/>
      <c r="II4539" s="79"/>
      <c r="IJ4539" s="79"/>
      <c r="IK4539" s="79"/>
      <c r="IL4539" s="79"/>
    </row>
    <row r="4540" s="93" customFormat="1" ht="15.75" customHeight="1" spans="3:246">
      <c r="C4540" s="97"/>
      <c r="D4540" s="98"/>
      <c r="F4540" s="99"/>
      <c r="G4540" s="98"/>
      <c r="IE4540" s="79"/>
      <c r="IF4540" s="79"/>
      <c r="IG4540" s="79"/>
      <c r="IH4540" s="79"/>
      <c r="II4540" s="79"/>
      <c r="IJ4540" s="79"/>
      <c r="IK4540" s="79"/>
      <c r="IL4540" s="79"/>
    </row>
    <row r="4541" s="93" customFormat="1" ht="15.75" customHeight="1" spans="3:246">
      <c r="C4541" s="97"/>
      <c r="D4541" s="98"/>
      <c r="F4541" s="99"/>
      <c r="G4541" s="98"/>
      <c r="IE4541" s="79"/>
      <c r="IF4541" s="79"/>
      <c r="IG4541" s="79"/>
      <c r="IH4541" s="79"/>
      <c r="II4541" s="79"/>
      <c r="IJ4541" s="79"/>
      <c r="IK4541" s="79"/>
      <c r="IL4541" s="79"/>
    </row>
    <row r="4542" s="93" customFormat="1" ht="15.75" customHeight="1" spans="3:246">
      <c r="C4542" s="97"/>
      <c r="D4542" s="98"/>
      <c r="F4542" s="99"/>
      <c r="G4542" s="98"/>
      <c r="IE4542" s="79"/>
      <c r="IF4542" s="79"/>
      <c r="IG4542" s="79"/>
      <c r="IH4542" s="79"/>
      <c r="II4542" s="79"/>
      <c r="IJ4542" s="79"/>
      <c r="IK4542" s="79"/>
      <c r="IL4542" s="79"/>
    </row>
    <row r="4543" s="93" customFormat="1" ht="15.75" customHeight="1" spans="3:246">
      <c r="C4543" s="97"/>
      <c r="D4543" s="98"/>
      <c r="F4543" s="99"/>
      <c r="G4543" s="98"/>
      <c r="IE4543" s="79"/>
      <c r="IF4543" s="79"/>
      <c r="IG4543" s="79"/>
      <c r="IH4543" s="79"/>
      <c r="II4543" s="79"/>
      <c r="IJ4543" s="79"/>
      <c r="IK4543" s="79"/>
      <c r="IL4543" s="79"/>
    </row>
    <row r="4544" s="93" customFormat="1" ht="15.75" customHeight="1" spans="3:246">
      <c r="C4544" s="97"/>
      <c r="D4544" s="98"/>
      <c r="F4544" s="99"/>
      <c r="G4544" s="98"/>
      <c r="IE4544" s="79"/>
      <c r="IF4544" s="79"/>
      <c r="IG4544" s="79"/>
      <c r="IH4544" s="79"/>
      <c r="II4544" s="79"/>
      <c r="IJ4544" s="79"/>
      <c r="IK4544" s="79"/>
      <c r="IL4544" s="79"/>
    </row>
    <row r="4545" s="93" customFormat="1" ht="15.75" customHeight="1" spans="3:246">
      <c r="C4545" s="97"/>
      <c r="D4545" s="98"/>
      <c r="F4545" s="99"/>
      <c r="G4545" s="98"/>
      <c r="IE4545" s="79"/>
      <c r="IF4545" s="79"/>
      <c r="IG4545" s="79"/>
      <c r="IH4545" s="79"/>
      <c r="II4545" s="79"/>
      <c r="IJ4545" s="79"/>
      <c r="IK4545" s="79"/>
      <c r="IL4545" s="79"/>
    </row>
    <row r="4546" s="93" customFormat="1" ht="15.75" customHeight="1" spans="3:246">
      <c r="C4546" s="97"/>
      <c r="D4546" s="98"/>
      <c r="F4546" s="99"/>
      <c r="G4546" s="98"/>
      <c r="IE4546" s="79"/>
      <c r="IF4546" s="79"/>
      <c r="IG4546" s="79"/>
      <c r="IH4546" s="79"/>
      <c r="II4546" s="79"/>
      <c r="IJ4546" s="79"/>
      <c r="IK4546" s="79"/>
      <c r="IL4546" s="79"/>
    </row>
    <row r="4547" s="93" customFormat="1" ht="15.75" customHeight="1" spans="3:246">
      <c r="C4547" s="97"/>
      <c r="D4547" s="98"/>
      <c r="F4547" s="99"/>
      <c r="G4547" s="98"/>
      <c r="IE4547" s="79"/>
      <c r="IF4547" s="79"/>
      <c r="IG4547" s="79"/>
      <c r="IH4547" s="79"/>
      <c r="II4547" s="79"/>
      <c r="IJ4547" s="79"/>
      <c r="IK4547" s="79"/>
      <c r="IL4547" s="79"/>
    </row>
    <row r="4548" s="93" customFormat="1" ht="15.75" customHeight="1" spans="3:246">
      <c r="C4548" s="97"/>
      <c r="D4548" s="98"/>
      <c r="F4548" s="99"/>
      <c r="G4548" s="98"/>
      <c r="IE4548" s="79"/>
      <c r="IF4548" s="79"/>
      <c r="IG4548" s="79"/>
      <c r="IH4548" s="79"/>
      <c r="II4548" s="79"/>
      <c r="IJ4548" s="79"/>
      <c r="IK4548" s="79"/>
      <c r="IL4548" s="79"/>
    </row>
    <row r="4549" s="93" customFormat="1" ht="15.75" customHeight="1" spans="3:246">
      <c r="C4549" s="97"/>
      <c r="D4549" s="98"/>
      <c r="F4549" s="99"/>
      <c r="G4549" s="98"/>
      <c r="IE4549" s="79"/>
      <c r="IF4549" s="79"/>
      <c r="IG4549" s="79"/>
      <c r="IH4549" s="79"/>
      <c r="II4549" s="79"/>
      <c r="IJ4549" s="79"/>
      <c r="IK4549" s="79"/>
      <c r="IL4549" s="79"/>
    </row>
    <row r="4550" s="93" customFormat="1" ht="15.75" customHeight="1" spans="3:246">
      <c r="C4550" s="97"/>
      <c r="D4550" s="98"/>
      <c r="F4550" s="99"/>
      <c r="G4550" s="98"/>
      <c r="IE4550" s="79"/>
      <c r="IF4550" s="79"/>
      <c r="IG4550" s="79"/>
      <c r="IH4550" s="79"/>
      <c r="II4550" s="79"/>
      <c r="IJ4550" s="79"/>
      <c r="IK4550" s="79"/>
      <c r="IL4550" s="79"/>
    </row>
    <row r="4551" s="93" customFormat="1" ht="15.75" customHeight="1" spans="3:246">
      <c r="C4551" s="97"/>
      <c r="D4551" s="98"/>
      <c r="F4551" s="99"/>
      <c r="G4551" s="98"/>
      <c r="IE4551" s="79"/>
      <c r="IF4551" s="79"/>
      <c r="IG4551" s="79"/>
      <c r="IH4551" s="79"/>
      <c r="II4551" s="79"/>
      <c r="IJ4551" s="79"/>
      <c r="IK4551" s="79"/>
      <c r="IL4551" s="79"/>
    </row>
    <row r="4552" s="93" customFormat="1" ht="15.75" customHeight="1" spans="3:246">
      <c r="C4552" s="97"/>
      <c r="D4552" s="98"/>
      <c r="F4552" s="99"/>
      <c r="G4552" s="98"/>
      <c r="IE4552" s="79"/>
      <c r="IF4552" s="79"/>
      <c r="IG4552" s="79"/>
      <c r="IH4552" s="79"/>
      <c r="II4552" s="79"/>
      <c r="IJ4552" s="79"/>
      <c r="IK4552" s="79"/>
      <c r="IL4552" s="79"/>
    </row>
    <row r="4553" s="93" customFormat="1" ht="15.75" customHeight="1" spans="3:246">
      <c r="C4553" s="97"/>
      <c r="D4553" s="98"/>
      <c r="F4553" s="99"/>
      <c r="G4553" s="98"/>
      <c r="IE4553" s="79"/>
      <c r="IF4553" s="79"/>
      <c r="IG4553" s="79"/>
      <c r="IH4553" s="79"/>
      <c r="II4553" s="79"/>
      <c r="IJ4553" s="79"/>
      <c r="IK4553" s="79"/>
      <c r="IL4553" s="79"/>
    </row>
    <row r="4554" s="93" customFormat="1" ht="15.75" customHeight="1" spans="3:246">
      <c r="C4554" s="97"/>
      <c r="D4554" s="98"/>
      <c r="F4554" s="99"/>
      <c r="G4554" s="98"/>
      <c r="IE4554" s="79"/>
      <c r="IF4554" s="79"/>
      <c r="IG4554" s="79"/>
      <c r="IH4554" s="79"/>
      <c r="II4554" s="79"/>
      <c r="IJ4554" s="79"/>
      <c r="IK4554" s="79"/>
      <c r="IL4554" s="79"/>
    </row>
    <row r="4555" s="93" customFormat="1" ht="15.75" customHeight="1" spans="3:246">
      <c r="C4555" s="97"/>
      <c r="D4555" s="98"/>
      <c r="F4555" s="99"/>
      <c r="G4555" s="98"/>
      <c r="IE4555" s="79"/>
      <c r="IF4555" s="79"/>
      <c r="IG4555" s="79"/>
      <c r="IH4555" s="79"/>
      <c r="II4555" s="79"/>
      <c r="IJ4555" s="79"/>
      <c r="IK4555" s="79"/>
      <c r="IL4555" s="79"/>
    </row>
    <row r="4556" s="93" customFormat="1" ht="15.75" customHeight="1" spans="3:246">
      <c r="C4556" s="97"/>
      <c r="D4556" s="98"/>
      <c r="F4556" s="99"/>
      <c r="G4556" s="98"/>
      <c r="IE4556" s="79"/>
      <c r="IF4556" s="79"/>
      <c r="IG4556" s="79"/>
      <c r="IH4556" s="79"/>
      <c r="II4556" s="79"/>
      <c r="IJ4556" s="79"/>
      <c r="IK4556" s="79"/>
      <c r="IL4556" s="79"/>
    </row>
    <row r="4557" s="93" customFormat="1" ht="15.75" customHeight="1" spans="3:246">
      <c r="C4557" s="97"/>
      <c r="D4557" s="98"/>
      <c r="F4557" s="99"/>
      <c r="G4557" s="98"/>
      <c r="IE4557" s="79"/>
      <c r="IF4557" s="79"/>
      <c r="IG4557" s="79"/>
      <c r="IH4557" s="79"/>
      <c r="II4557" s="79"/>
      <c r="IJ4557" s="79"/>
      <c r="IK4557" s="79"/>
      <c r="IL4557" s="79"/>
    </row>
    <row r="4558" s="93" customFormat="1" ht="15.75" customHeight="1" spans="3:246">
      <c r="C4558" s="97"/>
      <c r="D4558" s="98"/>
      <c r="F4558" s="99"/>
      <c r="G4558" s="98"/>
      <c r="IE4558" s="79"/>
      <c r="IF4558" s="79"/>
      <c r="IG4558" s="79"/>
      <c r="IH4558" s="79"/>
      <c r="II4558" s="79"/>
      <c r="IJ4558" s="79"/>
      <c r="IK4558" s="79"/>
      <c r="IL4558" s="79"/>
    </row>
    <row r="4559" s="93" customFormat="1" ht="15.75" customHeight="1" spans="3:246">
      <c r="C4559" s="97"/>
      <c r="D4559" s="98"/>
      <c r="F4559" s="99"/>
      <c r="G4559" s="98"/>
      <c r="IE4559" s="79"/>
      <c r="IF4559" s="79"/>
      <c r="IG4559" s="79"/>
      <c r="IH4559" s="79"/>
      <c r="II4559" s="79"/>
      <c r="IJ4559" s="79"/>
      <c r="IK4559" s="79"/>
      <c r="IL4559" s="79"/>
    </row>
    <row r="4560" s="93" customFormat="1" ht="15.75" customHeight="1" spans="3:246">
      <c r="C4560" s="97"/>
      <c r="D4560" s="98"/>
      <c r="F4560" s="99"/>
      <c r="G4560" s="98"/>
      <c r="IE4560" s="79"/>
      <c r="IF4560" s="79"/>
      <c r="IG4560" s="79"/>
      <c r="IH4560" s="79"/>
      <c r="II4560" s="79"/>
      <c r="IJ4560" s="79"/>
      <c r="IK4560" s="79"/>
      <c r="IL4560" s="79"/>
    </row>
    <row r="4561" s="93" customFormat="1" ht="15.75" customHeight="1" spans="3:246">
      <c r="C4561" s="97"/>
      <c r="D4561" s="98"/>
      <c r="F4561" s="99"/>
      <c r="G4561" s="98"/>
      <c r="IE4561" s="79"/>
      <c r="IF4561" s="79"/>
      <c r="IG4561" s="79"/>
      <c r="IH4561" s="79"/>
      <c r="II4561" s="79"/>
      <c r="IJ4561" s="79"/>
      <c r="IK4561" s="79"/>
      <c r="IL4561" s="79"/>
    </row>
    <row r="4562" s="93" customFormat="1" ht="15.75" customHeight="1" spans="3:246">
      <c r="C4562" s="97"/>
      <c r="D4562" s="98"/>
      <c r="F4562" s="99"/>
      <c r="G4562" s="98"/>
      <c r="IE4562" s="79"/>
      <c r="IF4562" s="79"/>
      <c r="IG4562" s="79"/>
      <c r="IH4562" s="79"/>
      <c r="II4562" s="79"/>
      <c r="IJ4562" s="79"/>
      <c r="IK4562" s="79"/>
      <c r="IL4562" s="79"/>
    </row>
    <row r="4563" s="93" customFormat="1" ht="15.75" customHeight="1" spans="3:246">
      <c r="C4563" s="97"/>
      <c r="D4563" s="98"/>
      <c r="F4563" s="99"/>
      <c r="G4563" s="98"/>
      <c r="IE4563" s="79"/>
      <c r="IF4563" s="79"/>
      <c r="IG4563" s="79"/>
      <c r="IH4563" s="79"/>
      <c r="II4563" s="79"/>
      <c r="IJ4563" s="79"/>
      <c r="IK4563" s="79"/>
      <c r="IL4563" s="79"/>
    </row>
    <row r="4564" s="93" customFormat="1" ht="15.75" customHeight="1" spans="3:246">
      <c r="C4564" s="97"/>
      <c r="D4564" s="98"/>
      <c r="F4564" s="99"/>
      <c r="G4564" s="98"/>
      <c r="IE4564" s="79"/>
      <c r="IF4564" s="79"/>
      <c r="IG4564" s="79"/>
      <c r="IH4564" s="79"/>
      <c r="II4564" s="79"/>
      <c r="IJ4564" s="79"/>
      <c r="IK4564" s="79"/>
      <c r="IL4564" s="79"/>
    </row>
    <row r="4565" s="93" customFormat="1" ht="15.75" customHeight="1" spans="3:246">
      <c r="C4565" s="97"/>
      <c r="D4565" s="98"/>
      <c r="F4565" s="99"/>
      <c r="G4565" s="98"/>
      <c r="IE4565" s="79"/>
      <c r="IF4565" s="79"/>
      <c r="IG4565" s="79"/>
      <c r="IH4565" s="79"/>
      <c r="II4565" s="79"/>
      <c r="IJ4565" s="79"/>
      <c r="IK4565" s="79"/>
      <c r="IL4565" s="79"/>
    </row>
    <row r="4566" s="93" customFormat="1" ht="15.75" customHeight="1" spans="3:246">
      <c r="C4566" s="97"/>
      <c r="D4566" s="98"/>
      <c r="F4566" s="99"/>
      <c r="G4566" s="98"/>
      <c r="IE4566" s="79"/>
      <c r="IF4566" s="79"/>
      <c r="IG4566" s="79"/>
      <c r="IH4566" s="79"/>
      <c r="II4566" s="79"/>
      <c r="IJ4566" s="79"/>
      <c r="IK4566" s="79"/>
      <c r="IL4566" s="79"/>
    </row>
    <row r="4567" s="93" customFormat="1" ht="15.75" customHeight="1" spans="3:246">
      <c r="C4567" s="97"/>
      <c r="D4567" s="98"/>
      <c r="F4567" s="99"/>
      <c r="G4567" s="98"/>
      <c r="IE4567" s="79"/>
      <c r="IF4567" s="79"/>
      <c r="IG4567" s="79"/>
      <c r="IH4567" s="79"/>
      <c r="II4567" s="79"/>
      <c r="IJ4567" s="79"/>
      <c r="IK4567" s="79"/>
      <c r="IL4567" s="79"/>
    </row>
    <row r="4568" s="93" customFormat="1" ht="15.75" customHeight="1" spans="3:246">
      <c r="C4568" s="97"/>
      <c r="D4568" s="98"/>
      <c r="F4568" s="99"/>
      <c r="G4568" s="98"/>
      <c r="IE4568" s="79"/>
      <c r="IF4568" s="79"/>
      <c r="IG4568" s="79"/>
      <c r="IH4568" s="79"/>
      <c r="II4568" s="79"/>
      <c r="IJ4568" s="79"/>
      <c r="IK4568" s="79"/>
      <c r="IL4568" s="79"/>
    </row>
    <row r="4569" s="93" customFormat="1" ht="15.75" customHeight="1" spans="3:246">
      <c r="C4569" s="97"/>
      <c r="D4569" s="98"/>
      <c r="F4569" s="99"/>
      <c r="G4569" s="98"/>
      <c r="IE4569" s="79"/>
      <c r="IF4569" s="79"/>
      <c r="IG4569" s="79"/>
      <c r="IH4569" s="79"/>
      <c r="II4569" s="79"/>
      <c r="IJ4569" s="79"/>
      <c r="IK4569" s="79"/>
      <c r="IL4569" s="79"/>
    </row>
    <row r="4570" s="93" customFormat="1" ht="15.75" customHeight="1" spans="3:246">
      <c r="C4570" s="97"/>
      <c r="D4570" s="98"/>
      <c r="F4570" s="99"/>
      <c r="G4570" s="98"/>
      <c r="IE4570" s="79"/>
      <c r="IF4570" s="79"/>
      <c r="IG4570" s="79"/>
      <c r="IH4570" s="79"/>
      <c r="II4570" s="79"/>
      <c r="IJ4570" s="79"/>
      <c r="IK4570" s="79"/>
      <c r="IL4570" s="79"/>
    </row>
    <row r="4571" s="93" customFormat="1" ht="15.75" customHeight="1" spans="3:246">
      <c r="C4571" s="97"/>
      <c r="D4571" s="98"/>
      <c r="F4571" s="99"/>
      <c r="G4571" s="98"/>
      <c r="IE4571" s="79"/>
      <c r="IF4571" s="79"/>
      <c r="IG4571" s="79"/>
      <c r="IH4571" s="79"/>
      <c r="II4571" s="79"/>
      <c r="IJ4571" s="79"/>
      <c r="IK4571" s="79"/>
      <c r="IL4571" s="79"/>
    </row>
    <row r="4572" s="93" customFormat="1" ht="15.75" customHeight="1" spans="3:246">
      <c r="C4572" s="97"/>
      <c r="D4572" s="98"/>
      <c r="F4572" s="99"/>
      <c r="G4572" s="98"/>
      <c r="IE4572" s="79"/>
      <c r="IF4572" s="79"/>
      <c r="IG4572" s="79"/>
      <c r="IH4572" s="79"/>
      <c r="II4572" s="79"/>
      <c r="IJ4572" s="79"/>
      <c r="IK4572" s="79"/>
      <c r="IL4572" s="79"/>
    </row>
    <row r="4573" s="93" customFormat="1" ht="15.75" customHeight="1" spans="3:246">
      <c r="C4573" s="97"/>
      <c r="D4573" s="98"/>
      <c r="F4573" s="99"/>
      <c r="G4573" s="98"/>
      <c r="IE4573" s="79"/>
      <c r="IF4573" s="79"/>
      <c r="IG4573" s="79"/>
      <c r="IH4573" s="79"/>
      <c r="II4573" s="79"/>
      <c r="IJ4573" s="79"/>
      <c r="IK4573" s="79"/>
      <c r="IL4573" s="79"/>
    </row>
    <row r="4574" s="93" customFormat="1" ht="15.75" customHeight="1" spans="3:246">
      <c r="C4574" s="97"/>
      <c r="D4574" s="98"/>
      <c r="F4574" s="99"/>
      <c r="G4574" s="98"/>
      <c r="IE4574" s="79"/>
      <c r="IF4574" s="79"/>
      <c r="IG4574" s="79"/>
      <c r="IH4574" s="79"/>
      <c r="II4574" s="79"/>
      <c r="IJ4574" s="79"/>
      <c r="IK4574" s="79"/>
      <c r="IL4574" s="79"/>
    </row>
    <row r="4575" s="93" customFormat="1" ht="15.75" customHeight="1" spans="3:246">
      <c r="C4575" s="97"/>
      <c r="D4575" s="98"/>
      <c r="F4575" s="99"/>
      <c r="G4575" s="98"/>
      <c r="IE4575" s="79"/>
      <c r="IF4575" s="79"/>
      <c r="IG4575" s="79"/>
      <c r="IH4575" s="79"/>
      <c r="II4575" s="79"/>
      <c r="IJ4575" s="79"/>
      <c r="IK4575" s="79"/>
      <c r="IL4575" s="79"/>
    </row>
    <row r="4576" s="93" customFormat="1" ht="15.75" customHeight="1" spans="3:246">
      <c r="C4576" s="97"/>
      <c r="D4576" s="98"/>
      <c r="F4576" s="99"/>
      <c r="G4576" s="98"/>
      <c r="IE4576" s="79"/>
      <c r="IF4576" s="79"/>
      <c r="IG4576" s="79"/>
      <c r="IH4576" s="79"/>
      <c r="II4576" s="79"/>
      <c r="IJ4576" s="79"/>
      <c r="IK4576" s="79"/>
      <c r="IL4576" s="79"/>
    </row>
    <row r="4577" s="93" customFormat="1" ht="15.75" customHeight="1" spans="3:246">
      <c r="C4577" s="97"/>
      <c r="D4577" s="98"/>
      <c r="F4577" s="99"/>
      <c r="G4577" s="98"/>
      <c r="IE4577" s="79"/>
      <c r="IF4577" s="79"/>
      <c r="IG4577" s="79"/>
      <c r="IH4577" s="79"/>
      <c r="II4577" s="79"/>
      <c r="IJ4577" s="79"/>
      <c r="IK4577" s="79"/>
      <c r="IL4577" s="79"/>
    </row>
    <row r="4578" s="93" customFormat="1" ht="15.75" customHeight="1" spans="3:246">
      <c r="C4578" s="97"/>
      <c r="D4578" s="98"/>
      <c r="F4578" s="99"/>
      <c r="G4578" s="98"/>
      <c r="IE4578" s="79"/>
      <c r="IF4578" s="79"/>
      <c r="IG4578" s="79"/>
      <c r="IH4578" s="79"/>
      <c r="II4578" s="79"/>
      <c r="IJ4578" s="79"/>
      <c r="IK4578" s="79"/>
      <c r="IL4578" s="79"/>
    </row>
    <row r="4579" s="93" customFormat="1" ht="15.75" customHeight="1" spans="3:246">
      <c r="C4579" s="97"/>
      <c r="D4579" s="98"/>
      <c r="F4579" s="99"/>
      <c r="G4579" s="98"/>
      <c r="IE4579" s="79"/>
      <c r="IF4579" s="79"/>
      <c r="IG4579" s="79"/>
      <c r="IH4579" s="79"/>
      <c r="II4579" s="79"/>
      <c r="IJ4579" s="79"/>
      <c r="IK4579" s="79"/>
      <c r="IL4579" s="79"/>
    </row>
    <row r="4580" s="93" customFormat="1" ht="15.75" customHeight="1" spans="3:246">
      <c r="C4580" s="97"/>
      <c r="D4580" s="98"/>
      <c r="F4580" s="99"/>
      <c r="G4580" s="98"/>
      <c r="IE4580" s="79"/>
      <c r="IF4580" s="79"/>
      <c r="IG4580" s="79"/>
      <c r="IH4580" s="79"/>
      <c r="II4580" s="79"/>
      <c r="IJ4580" s="79"/>
      <c r="IK4580" s="79"/>
      <c r="IL4580" s="79"/>
    </row>
    <row r="4581" s="93" customFormat="1" ht="15.75" customHeight="1" spans="3:246">
      <c r="C4581" s="97"/>
      <c r="D4581" s="98"/>
      <c r="F4581" s="99"/>
      <c r="G4581" s="98"/>
      <c r="IE4581" s="79"/>
      <c r="IF4581" s="79"/>
      <c r="IG4581" s="79"/>
      <c r="IH4581" s="79"/>
      <c r="II4581" s="79"/>
      <c r="IJ4581" s="79"/>
      <c r="IK4581" s="79"/>
      <c r="IL4581" s="79"/>
    </row>
    <row r="4582" s="93" customFormat="1" ht="15.75" customHeight="1" spans="3:246">
      <c r="C4582" s="97"/>
      <c r="D4582" s="98"/>
      <c r="F4582" s="99"/>
      <c r="G4582" s="98"/>
      <c r="IE4582" s="79"/>
      <c r="IF4582" s="79"/>
      <c r="IG4582" s="79"/>
      <c r="IH4582" s="79"/>
      <c r="II4582" s="79"/>
      <c r="IJ4582" s="79"/>
      <c r="IK4582" s="79"/>
      <c r="IL4582" s="79"/>
    </row>
    <row r="4583" s="93" customFormat="1" ht="15.75" customHeight="1" spans="3:246">
      <c r="C4583" s="97"/>
      <c r="D4583" s="98"/>
      <c r="F4583" s="99"/>
      <c r="G4583" s="98"/>
      <c r="IE4583" s="79"/>
      <c r="IF4583" s="79"/>
      <c r="IG4583" s="79"/>
      <c r="IH4583" s="79"/>
      <c r="II4583" s="79"/>
      <c r="IJ4583" s="79"/>
      <c r="IK4583" s="79"/>
      <c r="IL4583" s="79"/>
    </row>
    <row r="4584" s="93" customFormat="1" ht="15.75" customHeight="1" spans="3:246">
      <c r="C4584" s="97"/>
      <c r="D4584" s="98"/>
      <c r="F4584" s="99"/>
      <c r="G4584" s="98"/>
      <c r="IE4584" s="79"/>
      <c r="IF4584" s="79"/>
      <c r="IG4584" s="79"/>
      <c r="IH4584" s="79"/>
      <c r="II4584" s="79"/>
      <c r="IJ4584" s="79"/>
      <c r="IK4584" s="79"/>
      <c r="IL4584" s="79"/>
    </row>
    <row r="4585" s="93" customFormat="1" ht="15.75" customHeight="1" spans="3:246">
      <c r="C4585" s="97"/>
      <c r="D4585" s="98"/>
      <c r="F4585" s="99"/>
      <c r="G4585" s="98"/>
      <c r="IE4585" s="79"/>
      <c r="IF4585" s="79"/>
      <c r="IG4585" s="79"/>
      <c r="IH4585" s="79"/>
      <c r="II4585" s="79"/>
      <c r="IJ4585" s="79"/>
      <c r="IK4585" s="79"/>
      <c r="IL4585" s="79"/>
    </row>
    <row r="4586" s="93" customFormat="1" ht="15.75" customHeight="1" spans="3:246">
      <c r="C4586" s="97"/>
      <c r="D4586" s="98"/>
      <c r="F4586" s="99"/>
      <c r="G4586" s="98"/>
      <c r="IE4586" s="79"/>
      <c r="IF4586" s="79"/>
      <c r="IG4586" s="79"/>
      <c r="IH4586" s="79"/>
      <c r="II4586" s="79"/>
      <c r="IJ4586" s="79"/>
      <c r="IK4586" s="79"/>
      <c r="IL4586" s="79"/>
    </row>
    <row r="4587" s="93" customFormat="1" ht="15.75" customHeight="1" spans="3:246">
      <c r="C4587" s="97"/>
      <c r="D4587" s="98"/>
      <c r="F4587" s="99"/>
      <c r="G4587" s="98"/>
      <c r="IE4587" s="79"/>
      <c r="IF4587" s="79"/>
      <c r="IG4587" s="79"/>
      <c r="IH4587" s="79"/>
      <c r="II4587" s="79"/>
      <c r="IJ4587" s="79"/>
      <c r="IK4587" s="79"/>
      <c r="IL4587" s="79"/>
    </row>
    <row r="4588" s="93" customFormat="1" ht="15.75" customHeight="1" spans="3:246">
      <c r="C4588" s="97"/>
      <c r="D4588" s="98"/>
      <c r="F4588" s="99"/>
      <c r="G4588" s="98"/>
      <c r="IE4588" s="79"/>
      <c r="IF4588" s="79"/>
      <c r="IG4588" s="79"/>
      <c r="IH4588" s="79"/>
      <c r="II4588" s="79"/>
      <c r="IJ4588" s="79"/>
      <c r="IK4588" s="79"/>
      <c r="IL4588" s="79"/>
    </row>
    <row r="4589" s="93" customFormat="1" ht="15.75" customHeight="1" spans="3:246">
      <c r="C4589" s="97"/>
      <c r="D4589" s="98"/>
      <c r="F4589" s="99"/>
      <c r="G4589" s="98"/>
      <c r="IE4589" s="79"/>
      <c r="IF4589" s="79"/>
      <c r="IG4589" s="79"/>
      <c r="IH4589" s="79"/>
      <c r="II4589" s="79"/>
      <c r="IJ4589" s="79"/>
      <c r="IK4589" s="79"/>
      <c r="IL4589" s="79"/>
    </row>
    <row r="4590" s="93" customFormat="1" ht="15.75" customHeight="1" spans="3:246">
      <c r="C4590" s="97"/>
      <c r="D4590" s="98"/>
      <c r="F4590" s="99"/>
      <c r="G4590" s="98"/>
      <c r="IE4590" s="79"/>
      <c r="IF4590" s="79"/>
      <c r="IG4590" s="79"/>
      <c r="IH4590" s="79"/>
      <c r="II4590" s="79"/>
      <c r="IJ4590" s="79"/>
      <c r="IK4590" s="79"/>
      <c r="IL4590" s="79"/>
    </row>
    <row r="4591" s="93" customFormat="1" ht="15.75" customHeight="1" spans="3:246">
      <c r="C4591" s="97"/>
      <c r="D4591" s="98"/>
      <c r="F4591" s="99"/>
      <c r="G4591" s="98"/>
      <c r="IE4591" s="79"/>
      <c r="IF4591" s="79"/>
      <c r="IG4591" s="79"/>
      <c r="IH4591" s="79"/>
      <c r="II4591" s="79"/>
      <c r="IJ4591" s="79"/>
      <c r="IK4591" s="79"/>
      <c r="IL4591" s="79"/>
    </row>
    <row r="4592" s="93" customFormat="1" ht="15.75" customHeight="1" spans="3:246">
      <c r="C4592" s="97"/>
      <c r="D4592" s="98"/>
      <c r="F4592" s="99"/>
      <c r="G4592" s="98"/>
      <c r="IE4592" s="79"/>
      <c r="IF4592" s="79"/>
      <c r="IG4592" s="79"/>
      <c r="IH4592" s="79"/>
      <c r="II4592" s="79"/>
      <c r="IJ4592" s="79"/>
      <c r="IK4592" s="79"/>
      <c r="IL4592" s="79"/>
    </row>
    <row r="4593" s="93" customFormat="1" ht="15.75" customHeight="1" spans="3:246">
      <c r="C4593" s="97"/>
      <c r="D4593" s="98"/>
      <c r="F4593" s="99"/>
      <c r="G4593" s="98"/>
      <c r="IE4593" s="79"/>
      <c r="IF4593" s="79"/>
      <c r="IG4593" s="79"/>
      <c r="IH4593" s="79"/>
      <c r="II4593" s="79"/>
      <c r="IJ4593" s="79"/>
      <c r="IK4593" s="79"/>
      <c r="IL4593" s="79"/>
    </row>
    <row r="4594" s="93" customFormat="1" ht="15.75" customHeight="1" spans="3:246">
      <c r="C4594" s="97"/>
      <c r="D4594" s="98"/>
      <c r="F4594" s="99"/>
      <c r="G4594" s="98"/>
      <c r="IE4594" s="79"/>
      <c r="IF4594" s="79"/>
      <c r="IG4594" s="79"/>
      <c r="IH4594" s="79"/>
      <c r="II4594" s="79"/>
      <c r="IJ4594" s="79"/>
      <c r="IK4594" s="79"/>
      <c r="IL4594" s="79"/>
    </row>
    <row r="4595" s="93" customFormat="1" ht="15.75" customHeight="1" spans="3:246">
      <c r="C4595" s="97"/>
      <c r="D4595" s="98"/>
      <c r="F4595" s="99"/>
      <c r="G4595" s="98"/>
      <c r="IE4595" s="79"/>
      <c r="IF4595" s="79"/>
      <c r="IG4595" s="79"/>
      <c r="IH4595" s="79"/>
      <c r="II4595" s="79"/>
      <c r="IJ4595" s="79"/>
      <c r="IK4595" s="79"/>
      <c r="IL4595" s="79"/>
    </row>
    <row r="4596" s="93" customFormat="1" ht="15.75" customHeight="1" spans="3:246">
      <c r="C4596" s="97"/>
      <c r="D4596" s="98"/>
      <c r="F4596" s="99"/>
      <c r="G4596" s="98"/>
      <c r="IE4596" s="79"/>
      <c r="IF4596" s="79"/>
      <c r="IG4596" s="79"/>
      <c r="IH4596" s="79"/>
      <c r="II4596" s="79"/>
      <c r="IJ4596" s="79"/>
      <c r="IK4596" s="79"/>
      <c r="IL4596" s="79"/>
    </row>
    <row r="4597" s="93" customFormat="1" ht="15.75" customHeight="1" spans="3:246">
      <c r="C4597" s="97"/>
      <c r="D4597" s="98"/>
      <c r="F4597" s="99"/>
      <c r="G4597" s="98"/>
      <c r="IE4597" s="79"/>
      <c r="IF4597" s="79"/>
      <c r="IG4597" s="79"/>
      <c r="IH4597" s="79"/>
      <c r="II4597" s="79"/>
      <c r="IJ4597" s="79"/>
      <c r="IK4597" s="79"/>
      <c r="IL4597" s="79"/>
    </row>
    <row r="4598" s="93" customFormat="1" ht="15.75" customHeight="1" spans="3:246">
      <c r="C4598" s="97"/>
      <c r="D4598" s="98"/>
      <c r="F4598" s="99"/>
      <c r="G4598" s="98"/>
      <c r="IE4598" s="79"/>
      <c r="IF4598" s="79"/>
      <c r="IG4598" s="79"/>
      <c r="IH4598" s="79"/>
      <c r="II4598" s="79"/>
      <c r="IJ4598" s="79"/>
      <c r="IK4598" s="79"/>
      <c r="IL4598" s="79"/>
    </row>
    <row r="4599" s="93" customFormat="1" ht="15.75" customHeight="1" spans="3:246">
      <c r="C4599" s="97"/>
      <c r="D4599" s="98"/>
      <c r="F4599" s="99"/>
      <c r="G4599" s="98"/>
      <c r="IE4599" s="79"/>
      <c r="IF4599" s="79"/>
      <c r="IG4599" s="79"/>
      <c r="IH4599" s="79"/>
      <c r="II4599" s="79"/>
      <c r="IJ4599" s="79"/>
      <c r="IK4599" s="79"/>
      <c r="IL4599" s="79"/>
    </row>
    <row r="4600" s="93" customFormat="1" ht="15.75" customHeight="1" spans="3:246">
      <c r="C4600" s="97"/>
      <c r="D4600" s="98"/>
      <c r="F4600" s="99"/>
      <c r="G4600" s="98"/>
      <c r="IE4600" s="79"/>
      <c r="IF4600" s="79"/>
      <c r="IG4600" s="79"/>
      <c r="IH4600" s="79"/>
      <c r="II4600" s="79"/>
      <c r="IJ4600" s="79"/>
      <c r="IK4600" s="79"/>
      <c r="IL4600" s="79"/>
    </row>
    <row r="4601" s="93" customFormat="1" ht="15.75" customHeight="1" spans="3:246">
      <c r="C4601" s="97"/>
      <c r="D4601" s="98"/>
      <c r="F4601" s="99"/>
      <c r="G4601" s="98"/>
      <c r="IE4601" s="79"/>
      <c r="IF4601" s="79"/>
      <c r="IG4601" s="79"/>
      <c r="IH4601" s="79"/>
      <c r="II4601" s="79"/>
      <c r="IJ4601" s="79"/>
      <c r="IK4601" s="79"/>
      <c r="IL4601" s="79"/>
    </row>
    <row r="4602" s="93" customFormat="1" ht="15.75" customHeight="1" spans="3:246">
      <c r="C4602" s="97"/>
      <c r="D4602" s="98"/>
      <c r="F4602" s="99"/>
      <c r="G4602" s="98"/>
      <c r="IE4602" s="79"/>
      <c r="IF4602" s="79"/>
      <c r="IG4602" s="79"/>
      <c r="IH4602" s="79"/>
      <c r="II4602" s="79"/>
      <c r="IJ4602" s="79"/>
      <c r="IK4602" s="79"/>
      <c r="IL4602" s="79"/>
    </row>
    <row r="4603" s="93" customFormat="1" ht="15.75" customHeight="1" spans="3:246">
      <c r="C4603" s="97"/>
      <c r="D4603" s="98"/>
      <c r="F4603" s="99"/>
      <c r="G4603" s="98"/>
      <c r="IE4603" s="79"/>
      <c r="IF4603" s="79"/>
      <c r="IG4603" s="79"/>
      <c r="IH4603" s="79"/>
      <c r="II4603" s="79"/>
      <c r="IJ4603" s="79"/>
      <c r="IK4603" s="79"/>
      <c r="IL4603" s="79"/>
    </row>
    <row r="4604" s="93" customFormat="1" ht="15.75" customHeight="1" spans="3:246">
      <c r="C4604" s="97"/>
      <c r="D4604" s="98"/>
      <c r="F4604" s="99"/>
      <c r="G4604" s="98"/>
      <c r="IE4604" s="79"/>
      <c r="IF4604" s="79"/>
      <c r="IG4604" s="79"/>
      <c r="IH4604" s="79"/>
      <c r="II4604" s="79"/>
      <c r="IJ4604" s="79"/>
      <c r="IK4604" s="79"/>
      <c r="IL4604" s="79"/>
    </row>
    <row r="4605" s="93" customFormat="1" ht="15.75" customHeight="1" spans="3:246">
      <c r="C4605" s="97"/>
      <c r="D4605" s="98"/>
      <c r="F4605" s="99"/>
      <c r="G4605" s="98"/>
      <c r="IE4605" s="79"/>
      <c r="IF4605" s="79"/>
      <c r="IG4605" s="79"/>
      <c r="IH4605" s="79"/>
      <c r="II4605" s="79"/>
      <c r="IJ4605" s="79"/>
      <c r="IK4605" s="79"/>
      <c r="IL4605" s="79"/>
    </row>
    <row r="4606" s="93" customFormat="1" ht="15.75" customHeight="1" spans="3:246">
      <c r="C4606" s="97"/>
      <c r="D4606" s="98"/>
      <c r="F4606" s="99"/>
      <c r="G4606" s="98"/>
      <c r="IE4606" s="79"/>
      <c r="IF4606" s="79"/>
      <c r="IG4606" s="79"/>
      <c r="IH4606" s="79"/>
      <c r="II4606" s="79"/>
      <c r="IJ4606" s="79"/>
      <c r="IK4606" s="79"/>
      <c r="IL4606" s="79"/>
    </row>
    <row r="4607" s="93" customFormat="1" ht="15.75" customHeight="1" spans="3:246">
      <c r="C4607" s="97"/>
      <c r="D4607" s="98"/>
      <c r="F4607" s="99"/>
      <c r="G4607" s="98"/>
      <c r="IE4607" s="79"/>
      <c r="IF4607" s="79"/>
      <c r="IG4607" s="79"/>
      <c r="IH4607" s="79"/>
      <c r="II4607" s="79"/>
      <c r="IJ4607" s="79"/>
      <c r="IK4607" s="79"/>
      <c r="IL4607" s="79"/>
    </row>
    <row r="4608" s="93" customFormat="1" ht="15.75" customHeight="1" spans="3:246">
      <c r="C4608" s="97"/>
      <c r="D4608" s="98"/>
      <c r="F4608" s="99"/>
      <c r="G4608" s="98"/>
      <c r="IE4608" s="79"/>
      <c r="IF4608" s="79"/>
      <c r="IG4608" s="79"/>
      <c r="IH4608" s="79"/>
      <c r="II4608" s="79"/>
      <c r="IJ4608" s="79"/>
      <c r="IK4608" s="79"/>
      <c r="IL4608" s="79"/>
    </row>
    <row r="4609" s="93" customFormat="1" ht="15.75" customHeight="1" spans="3:246">
      <c r="C4609" s="97"/>
      <c r="D4609" s="98"/>
      <c r="F4609" s="99"/>
      <c r="G4609" s="98"/>
      <c r="IE4609" s="79"/>
      <c r="IF4609" s="79"/>
      <c r="IG4609" s="79"/>
      <c r="IH4609" s="79"/>
      <c r="II4609" s="79"/>
      <c r="IJ4609" s="79"/>
      <c r="IK4609" s="79"/>
      <c r="IL4609" s="79"/>
    </row>
    <row r="4610" s="93" customFormat="1" ht="15.75" customHeight="1" spans="3:246">
      <c r="C4610" s="97"/>
      <c r="D4610" s="98"/>
      <c r="F4610" s="99"/>
      <c r="G4610" s="98"/>
      <c r="IE4610" s="79"/>
      <c r="IF4610" s="79"/>
      <c r="IG4610" s="79"/>
      <c r="IH4610" s="79"/>
      <c r="II4610" s="79"/>
      <c r="IJ4610" s="79"/>
      <c r="IK4610" s="79"/>
      <c r="IL4610" s="79"/>
    </row>
    <row r="4611" s="93" customFormat="1" ht="15.75" customHeight="1" spans="3:246">
      <c r="C4611" s="97"/>
      <c r="D4611" s="98"/>
      <c r="F4611" s="99"/>
      <c r="G4611" s="98"/>
      <c r="IE4611" s="79"/>
      <c r="IF4611" s="79"/>
      <c r="IG4611" s="79"/>
      <c r="IH4611" s="79"/>
      <c r="II4611" s="79"/>
      <c r="IJ4611" s="79"/>
      <c r="IK4611" s="79"/>
      <c r="IL4611" s="79"/>
    </row>
    <row r="4612" s="93" customFormat="1" ht="15.75" customHeight="1" spans="3:246">
      <c r="C4612" s="97"/>
      <c r="D4612" s="98"/>
      <c r="F4612" s="99"/>
      <c r="G4612" s="98"/>
      <c r="IE4612" s="79"/>
      <c r="IF4612" s="79"/>
      <c r="IG4612" s="79"/>
      <c r="IH4612" s="79"/>
      <c r="II4612" s="79"/>
      <c r="IJ4612" s="79"/>
      <c r="IK4612" s="79"/>
      <c r="IL4612" s="79"/>
    </row>
    <row r="4613" s="93" customFormat="1" ht="15.75" customHeight="1" spans="3:246">
      <c r="C4613" s="97"/>
      <c r="D4613" s="98"/>
      <c r="F4613" s="99"/>
      <c r="G4613" s="98"/>
      <c r="IE4613" s="79"/>
      <c r="IF4613" s="79"/>
      <c r="IG4613" s="79"/>
      <c r="IH4613" s="79"/>
      <c r="II4613" s="79"/>
      <c r="IJ4613" s="79"/>
      <c r="IK4613" s="79"/>
      <c r="IL4613" s="79"/>
    </row>
    <row r="4614" s="93" customFormat="1" ht="15.75" customHeight="1" spans="3:246">
      <c r="C4614" s="97"/>
      <c r="D4614" s="98"/>
      <c r="F4614" s="99"/>
      <c r="G4614" s="98"/>
      <c r="IE4614" s="79"/>
      <c r="IF4614" s="79"/>
      <c r="IG4614" s="79"/>
      <c r="IH4614" s="79"/>
      <c r="II4614" s="79"/>
      <c r="IJ4614" s="79"/>
      <c r="IK4614" s="79"/>
      <c r="IL4614" s="79"/>
    </row>
    <row r="4615" s="93" customFormat="1" ht="15.75" customHeight="1" spans="3:246">
      <c r="C4615" s="97"/>
      <c r="D4615" s="98"/>
      <c r="F4615" s="99"/>
      <c r="G4615" s="98"/>
      <c r="IE4615" s="79"/>
      <c r="IF4615" s="79"/>
      <c r="IG4615" s="79"/>
      <c r="IH4615" s="79"/>
      <c r="II4615" s="79"/>
      <c r="IJ4615" s="79"/>
      <c r="IK4615" s="79"/>
      <c r="IL4615" s="79"/>
    </row>
    <row r="4616" s="93" customFormat="1" ht="15.75" customHeight="1" spans="3:246">
      <c r="C4616" s="97"/>
      <c r="D4616" s="98"/>
      <c r="F4616" s="99"/>
      <c r="G4616" s="98"/>
      <c r="IE4616" s="79"/>
      <c r="IF4616" s="79"/>
      <c r="IG4616" s="79"/>
      <c r="IH4616" s="79"/>
      <c r="II4616" s="79"/>
      <c r="IJ4616" s="79"/>
      <c r="IK4616" s="79"/>
      <c r="IL4616" s="79"/>
    </row>
    <row r="4617" s="93" customFormat="1" ht="15.75" customHeight="1" spans="3:246">
      <c r="C4617" s="97"/>
      <c r="D4617" s="98"/>
      <c r="F4617" s="99"/>
      <c r="G4617" s="98"/>
      <c r="IE4617" s="79"/>
      <c r="IF4617" s="79"/>
      <c r="IG4617" s="79"/>
      <c r="IH4617" s="79"/>
      <c r="II4617" s="79"/>
      <c r="IJ4617" s="79"/>
      <c r="IK4617" s="79"/>
      <c r="IL4617" s="79"/>
    </row>
    <row r="4618" s="93" customFormat="1" ht="15.75" customHeight="1" spans="3:246">
      <c r="C4618" s="97"/>
      <c r="D4618" s="98"/>
      <c r="F4618" s="99"/>
      <c r="G4618" s="98"/>
      <c r="IE4618" s="79"/>
      <c r="IF4618" s="79"/>
      <c r="IG4618" s="79"/>
      <c r="IH4618" s="79"/>
      <c r="II4618" s="79"/>
      <c r="IJ4618" s="79"/>
      <c r="IK4618" s="79"/>
      <c r="IL4618" s="79"/>
    </row>
    <row r="4619" s="93" customFormat="1" ht="15.75" customHeight="1" spans="3:246">
      <c r="C4619" s="97"/>
      <c r="D4619" s="98"/>
      <c r="F4619" s="99"/>
      <c r="G4619" s="98"/>
      <c r="IE4619" s="79"/>
      <c r="IF4619" s="79"/>
      <c r="IG4619" s="79"/>
      <c r="IH4619" s="79"/>
      <c r="II4619" s="79"/>
      <c r="IJ4619" s="79"/>
      <c r="IK4619" s="79"/>
      <c r="IL4619" s="79"/>
    </row>
    <row r="4620" s="93" customFormat="1" ht="15.75" customHeight="1" spans="3:246">
      <c r="C4620" s="97"/>
      <c r="D4620" s="98"/>
      <c r="F4620" s="99"/>
      <c r="G4620" s="98"/>
      <c r="IE4620" s="79"/>
      <c r="IF4620" s="79"/>
      <c r="IG4620" s="79"/>
      <c r="IH4620" s="79"/>
      <c r="II4620" s="79"/>
      <c r="IJ4620" s="79"/>
      <c r="IK4620" s="79"/>
      <c r="IL4620" s="79"/>
    </row>
    <row r="4621" s="93" customFormat="1" ht="15.75" customHeight="1" spans="3:246">
      <c r="C4621" s="97"/>
      <c r="D4621" s="98"/>
      <c r="F4621" s="99"/>
      <c r="G4621" s="98"/>
      <c r="IE4621" s="79"/>
      <c r="IF4621" s="79"/>
      <c r="IG4621" s="79"/>
      <c r="IH4621" s="79"/>
      <c r="II4621" s="79"/>
      <c r="IJ4621" s="79"/>
      <c r="IK4621" s="79"/>
      <c r="IL4621" s="79"/>
    </row>
    <row r="4622" s="93" customFormat="1" ht="15.75" customHeight="1" spans="3:246">
      <c r="C4622" s="97"/>
      <c r="D4622" s="98"/>
      <c r="F4622" s="99"/>
      <c r="G4622" s="98"/>
      <c r="IE4622" s="79"/>
      <c r="IF4622" s="79"/>
      <c r="IG4622" s="79"/>
      <c r="IH4622" s="79"/>
      <c r="II4622" s="79"/>
      <c r="IJ4622" s="79"/>
      <c r="IK4622" s="79"/>
      <c r="IL4622" s="79"/>
    </row>
    <row r="4623" s="93" customFormat="1" ht="15.75" customHeight="1" spans="3:246">
      <c r="C4623" s="97"/>
      <c r="D4623" s="98"/>
      <c r="F4623" s="99"/>
      <c r="G4623" s="98"/>
      <c r="IE4623" s="79"/>
      <c r="IF4623" s="79"/>
      <c r="IG4623" s="79"/>
      <c r="IH4623" s="79"/>
      <c r="II4623" s="79"/>
      <c r="IJ4623" s="79"/>
      <c r="IK4623" s="79"/>
      <c r="IL4623" s="79"/>
    </row>
    <row r="4624" s="93" customFormat="1" ht="15.75" customHeight="1" spans="3:246">
      <c r="C4624" s="97"/>
      <c r="D4624" s="98"/>
      <c r="F4624" s="99"/>
      <c r="G4624" s="98"/>
      <c r="IE4624" s="79"/>
      <c r="IF4624" s="79"/>
      <c r="IG4624" s="79"/>
      <c r="IH4624" s="79"/>
      <c r="II4624" s="79"/>
      <c r="IJ4624" s="79"/>
      <c r="IK4624" s="79"/>
      <c r="IL4624" s="79"/>
    </row>
    <row r="4625" s="93" customFormat="1" ht="15.75" customHeight="1" spans="3:246">
      <c r="C4625" s="97"/>
      <c r="D4625" s="98"/>
      <c r="F4625" s="99"/>
      <c r="G4625" s="98"/>
      <c r="IE4625" s="79"/>
      <c r="IF4625" s="79"/>
      <c r="IG4625" s="79"/>
      <c r="IH4625" s="79"/>
      <c r="II4625" s="79"/>
      <c r="IJ4625" s="79"/>
      <c r="IK4625" s="79"/>
      <c r="IL4625" s="79"/>
    </row>
    <row r="4626" s="93" customFormat="1" ht="15.75" customHeight="1" spans="3:246">
      <c r="C4626" s="97"/>
      <c r="D4626" s="98"/>
      <c r="F4626" s="99"/>
      <c r="G4626" s="98"/>
      <c r="IE4626" s="79"/>
      <c r="IF4626" s="79"/>
      <c r="IG4626" s="79"/>
      <c r="IH4626" s="79"/>
      <c r="II4626" s="79"/>
      <c r="IJ4626" s="79"/>
      <c r="IK4626" s="79"/>
      <c r="IL4626" s="79"/>
    </row>
    <row r="4627" s="93" customFormat="1" ht="15.75" customHeight="1" spans="3:246">
      <c r="C4627" s="97"/>
      <c r="D4627" s="98"/>
      <c r="F4627" s="99"/>
      <c r="G4627" s="98"/>
      <c r="IE4627" s="79"/>
      <c r="IF4627" s="79"/>
      <c r="IG4627" s="79"/>
      <c r="IH4627" s="79"/>
      <c r="II4627" s="79"/>
      <c r="IJ4627" s="79"/>
      <c r="IK4627" s="79"/>
      <c r="IL4627" s="79"/>
    </row>
    <row r="4628" s="93" customFormat="1" ht="15.75" customHeight="1" spans="3:246">
      <c r="C4628" s="97"/>
      <c r="D4628" s="98"/>
      <c r="F4628" s="99"/>
      <c r="G4628" s="98"/>
      <c r="IE4628" s="79"/>
      <c r="IF4628" s="79"/>
      <c r="IG4628" s="79"/>
      <c r="IH4628" s="79"/>
      <c r="II4628" s="79"/>
      <c r="IJ4628" s="79"/>
      <c r="IK4628" s="79"/>
      <c r="IL4628" s="79"/>
    </row>
    <row r="4629" s="93" customFormat="1" ht="15.75" customHeight="1" spans="3:246">
      <c r="C4629" s="97"/>
      <c r="D4629" s="98"/>
      <c r="F4629" s="99"/>
      <c r="G4629" s="98"/>
      <c r="IE4629" s="79"/>
      <c r="IF4629" s="79"/>
      <c r="IG4629" s="79"/>
      <c r="IH4629" s="79"/>
      <c r="II4629" s="79"/>
      <c r="IJ4629" s="79"/>
      <c r="IK4629" s="79"/>
      <c r="IL4629" s="79"/>
    </row>
    <row r="4630" s="93" customFormat="1" ht="15.75" customHeight="1" spans="3:246">
      <c r="C4630" s="97"/>
      <c r="D4630" s="98"/>
      <c r="F4630" s="99"/>
      <c r="G4630" s="98"/>
      <c r="IE4630" s="79"/>
      <c r="IF4630" s="79"/>
      <c r="IG4630" s="79"/>
      <c r="IH4630" s="79"/>
      <c r="II4630" s="79"/>
      <c r="IJ4630" s="79"/>
      <c r="IK4630" s="79"/>
      <c r="IL4630" s="79"/>
    </row>
    <row r="4631" s="93" customFormat="1" ht="15.75" customHeight="1" spans="3:246">
      <c r="C4631" s="97"/>
      <c r="D4631" s="98"/>
      <c r="F4631" s="99"/>
      <c r="G4631" s="98"/>
      <c r="IE4631" s="79"/>
      <c r="IF4631" s="79"/>
      <c r="IG4631" s="79"/>
      <c r="IH4631" s="79"/>
      <c r="II4631" s="79"/>
      <c r="IJ4631" s="79"/>
      <c r="IK4631" s="79"/>
      <c r="IL4631" s="79"/>
    </row>
    <row r="4632" s="93" customFormat="1" ht="15.75" customHeight="1" spans="3:246">
      <c r="C4632" s="97"/>
      <c r="D4632" s="98"/>
      <c r="F4632" s="99"/>
      <c r="G4632" s="98"/>
      <c r="IE4632" s="79"/>
      <c r="IF4632" s="79"/>
      <c r="IG4632" s="79"/>
      <c r="IH4632" s="79"/>
      <c r="II4632" s="79"/>
      <c r="IJ4632" s="79"/>
      <c r="IK4632" s="79"/>
      <c r="IL4632" s="79"/>
    </row>
    <row r="4633" s="93" customFormat="1" ht="15.75" customHeight="1" spans="3:246">
      <c r="C4633" s="97"/>
      <c r="D4633" s="98"/>
      <c r="F4633" s="99"/>
      <c r="G4633" s="98"/>
      <c r="IE4633" s="79"/>
      <c r="IF4633" s="79"/>
      <c r="IG4633" s="79"/>
      <c r="IH4633" s="79"/>
      <c r="II4633" s="79"/>
      <c r="IJ4633" s="79"/>
      <c r="IK4633" s="79"/>
      <c r="IL4633" s="79"/>
    </row>
    <row r="4634" s="93" customFormat="1" ht="15.75" customHeight="1" spans="3:246">
      <c r="C4634" s="97"/>
      <c r="D4634" s="98"/>
      <c r="F4634" s="99"/>
      <c r="G4634" s="98"/>
      <c r="IE4634" s="79"/>
      <c r="IF4634" s="79"/>
      <c r="IG4634" s="79"/>
      <c r="IH4634" s="79"/>
      <c r="II4634" s="79"/>
      <c r="IJ4634" s="79"/>
      <c r="IK4634" s="79"/>
      <c r="IL4634" s="79"/>
    </row>
    <row r="4635" s="93" customFormat="1" ht="15.75" customHeight="1" spans="3:246">
      <c r="C4635" s="97"/>
      <c r="D4635" s="98"/>
      <c r="F4635" s="99"/>
      <c r="G4635" s="98"/>
      <c r="IE4635" s="79"/>
      <c r="IF4635" s="79"/>
      <c r="IG4635" s="79"/>
      <c r="IH4635" s="79"/>
      <c r="II4635" s="79"/>
      <c r="IJ4635" s="79"/>
      <c r="IK4635" s="79"/>
      <c r="IL4635" s="79"/>
    </row>
    <row r="4636" s="93" customFormat="1" ht="15.75" customHeight="1" spans="3:246">
      <c r="C4636" s="97"/>
      <c r="D4636" s="98"/>
      <c r="F4636" s="99"/>
      <c r="G4636" s="98"/>
      <c r="IE4636" s="79"/>
      <c r="IF4636" s="79"/>
      <c r="IG4636" s="79"/>
      <c r="IH4636" s="79"/>
      <c r="II4636" s="79"/>
      <c r="IJ4636" s="79"/>
      <c r="IK4636" s="79"/>
      <c r="IL4636" s="79"/>
    </row>
    <row r="4637" s="93" customFormat="1" ht="15.75" customHeight="1" spans="3:246">
      <c r="C4637" s="97"/>
      <c r="D4637" s="98"/>
      <c r="F4637" s="99"/>
      <c r="G4637" s="98"/>
      <c r="IE4637" s="79"/>
      <c r="IF4637" s="79"/>
      <c r="IG4637" s="79"/>
      <c r="IH4637" s="79"/>
      <c r="II4637" s="79"/>
      <c r="IJ4637" s="79"/>
      <c r="IK4637" s="79"/>
      <c r="IL4637" s="79"/>
    </row>
    <row r="4638" s="93" customFormat="1" ht="15.75" customHeight="1" spans="3:246">
      <c r="C4638" s="97"/>
      <c r="D4638" s="98"/>
      <c r="F4638" s="99"/>
      <c r="G4638" s="98"/>
      <c r="IE4638" s="79"/>
      <c r="IF4638" s="79"/>
      <c r="IG4638" s="79"/>
      <c r="IH4638" s="79"/>
      <c r="II4638" s="79"/>
      <c r="IJ4638" s="79"/>
      <c r="IK4638" s="79"/>
      <c r="IL4638" s="79"/>
    </row>
    <row r="4639" s="93" customFormat="1" ht="15.75" customHeight="1" spans="3:246">
      <c r="C4639" s="97"/>
      <c r="D4639" s="98"/>
      <c r="F4639" s="99"/>
      <c r="G4639" s="98"/>
      <c r="IE4639" s="79"/>
      <c r="IF4639" s="79"/>
      <c r="IG4639" s="79"/>
      <c r="IH4639" s="79"/>
      <c r="II4639" s="79"/>
      <c r="IJ4639" s="79"/>
      <c r="IK4639" s="79"/>
      <c r="IL4639" s="79"/>
    </row>
    <row r="4640" s="93" customFormat="1" ht="15.75" customHeight="1" spans="3:246">
      <c r="C4640" s="97"/>
      <c r="D4640" s="98"/>
      <c r="F4640" s="99"/>
      <c r="G4640" s="98"/>
      <c r="IE4640" s="79"/>
      <c r="IF4640" s="79"/>
      <c r="IG4640" s="79"/>
      <c r="IH4640" s="79"/>
      <c r="II4640" s="79"/>
      <c r="IJ4640" s="79"/>
      <c r="IK4640" s="79"/>
      <c r="IL4640" s="79"/>
    </row>
    <row r="4641" s="93" customFormat="1" ht="15.75" customHeight="1" spans="3:246">
      <c r="C4641" s="97"/>
      <c r="D4641" s="98"/>
      <c r="F4641" s="99"/>
      <c r="G4641" s="98"/>
      <c r="IE4641" s="79"/>
      <c r="IF4641" s="79"/>
      <c r="IG4641" s="79"/>
      <c r="IH4641" s="79"/>
      <c r="II4641" s="79"/>
      <c r="IJ4641" s="79"/>
      <c r="IK4641" s="79"/>
      <c r="IL4641" s="79"/>
    </row>
    <row r="4642" s="93" customFormat="1" ht="15.75" customHeight="1" spans="3:246">
      <c r="C4642" s="97"/>
      <c r="D4642" s="98"/>
      <c r="F4642" s="99"/>
      <c r="G4642" s="98"/>
      <c r="IE4642" s="79"/>
      <c r="IF4642" s="79"/>
      <c r="IG4642" s="79"/>
      <c r="IH4642" s="79"/>
      <c r="II4642" s="79"/>
      <c r="IJ4642" s="79"/>
      <c r="IK4642" s="79"/>
      <c r="IL4642" s="79"/>
    </row>
    <row r="4643" s="93" customFormat="1" ht="15.75" customHeight="1" spans="3:246">
      <c r="C4643" s="97"/>
      <c r="D4643" s="98"/>
      <c r="F4643" s="99"/>
      <c r="G4643" s="98"/>
      <c r="IE4643" s="79"/>
      <c r="IF4643" s="79"/>
      <c r="IG4643" s="79"/>
      <c r="IH4643" s="79"/>
      <c r="II4643" s="79"/>
      <c r="IJ4643" s="79"/>
      <c r="IK4643" s="79"/>
      <c r="IL4643" s="79"/>
    </row>
    <row r="4644" s="93" customFormat="1" ht="15.75" customHeight="1" spans="3:246">
      <c r="C4644" s="97"/>
      <c r="D4644" s="98"/>
      <c r="F4644" s="99"/>
      <c r="G4644" s="98"/>
      <c r="IE4644" s="79"/>
      <c r="IF4644" s="79"/>
      <c r="IG4644" s="79"/>
      <c r="IH4644" s="79"/>
      <c r="II4644" s="79"/>
      <c r="IJ4644" s="79"/>
      <c r="IK4644" s="79"/>
      <c r="IL4644" s="79"/>
    </row>
    <row r="4645" s="93" customFormat="1" ht="15.75" customHeight="1" spans="3:246">
      <c r="C4645" s="97"/>
      <c r="D4645" s="98"/>
      <c r="F4645" s="99"/>
      <c r="G4645" s="98"/>
      <c r="IE4645" s="79"/>
      <c r="IF4645" s="79"/>
      <c r="IG4645" s="79"/>
      <c r="IH4645" s="79"/>
      <c r="II4645" s="79"/>
      <c r="IJ4645" s="79"/>
      <c r="IK4645" s="79"/>
      <c r="IL4645" s="79"/>
    </row>
    <row r="4646" s="93" customFormat="1" ht="15.75" customHeight="1" spans="3:246">
      <c r="C4646" s="97"/>
      <c r="D4646" s="98"/>
      <c r="F4646" s="99"/>
      <c r="G4646" s="98"/>
      <c r="IE4646" s="79"/>
      <c r="IF4646" s="79"/>
      <c r="IG4646" s="79"/>
      <c r="IH4646" s="79"/>
      <c r="II4646" s="79"/>
      <c r="IJ4646" s="79"/>
      <c r="IK4646" s="79"/>
      <c r="IL4646" s="79"/>
    </row>
    <row r="4647" s="93" customFormat="1" ht="15.75" customHeight="1" spans="3:246">
      <c r="C4647" s="97"/>
      <c r="D4647" s="98"/>
      <c r="F4647" s="99"/>
      <c r="G4647" s="98"/>
      <c r="IE4647" s="79"/>
      <c r="IF4647" s="79"/>
      <c r="IG4647" s="79"/>
      <c r="IH4647" s="79"/>
      <c r="II4647" s="79"/>
      <c r="IJ4647" s="79"/>
      <c r="IK4647" s="79"/>
      <c r="IL4647" s="79"/>
    </row>
    <row r="4648" s="93" customFormat="1" ht="15.75" customHeight="1" spans="3:246">
      <c r="C4648" s="97"/>
      <c r="D4648" s="98"/>
      <c r="F4648" s="99"/>
      <c r="G4648" s="98"/>
      <c r="IE4648" s="79"/>
      <c r="IF4648" s="79"/>
      <c r="IG4648" s="79"/>
      <c r="IH4648" s="79"/>
      <c r="II4648" s="79"/>
      <c r="IJ4648" s="79"/>
      <c r="IK4648" s="79"/>
      <c r="IL4648" s="79"/>
    </row>
    <row r="4649" s="93" customFormat="1" ht="15.75" customHeight="1" spans="3:246">
      <c r="C4649" s="97"/>
      <c r="D4649" s="98"/>
      <c r="F4649" s="99"/>
      <c r="G4649" s="98"/>
      <c r="IE4649" s="79"/>
      <c r="IF4649" s="79"/>
      <c r="IG4649" s="79"/>
      <c r="IH4649" s="79"/>
      <c r="II4649" s="79"/>
      <c r="IJ4649" s="79"/>
      <c r="IK4649" s="79"/>
      <c r="IL4649" s="79"/>
    </row>
    <row r="4650" s="93" customFormat="1" ht="15.75" customHeight="1" spans="3:246">
      <c r="C4650" s="97"/>
      <c r="D4650" s="98"/>
      <c r="F4650" s="99"/>
      <c r="G4650" s="98"/>
      <c r="IE4650" s="79"/>
      <c r="IF4650" s="79"/>
      <c r="IG4650" s="79"/>
      <c r="IH4650" s="79"/>
      <c r="II4650" s="79"/>
      <c r="IJ4650" s="79"/>
      <c r="IK4650" s="79"/>
      <c r="IL4650" s="79"/>
    </row>
    <row r="4651" s="93" customFormat="1" ht="15.75" customHeight="1" spans="3:246">
      <c r="C4651" s="97"/>
      <c r="D4651" s="98"/>
      <c r="F4651" s="99"/>
      <c r="G4651" s="98"/>
      <c r="IE4651" s="79"/>
      <c r="IF4651" s="79"/>
      <c r="IG4651" s="79"/>
      <c r="IH4651" s="79"/>
      <c r="II4651" s="79"/>
      <c r="IJ4651" s="79"/>
      <c r="IK4651" s="79"/>
      <c r="IL4651" s="79"/>
    </row>
    <row r="4652" s="93" customFormat="1" ht="15.75" customHeight="1" spans="3:246">
      <c r="C4652" s="97"/>
      <c r="D4652" s="98"/>
      <c r="F4652" s="99"/>
      <c r="G4652" s="98"/>
      <c r="IE4652" s="79"/>
      <c r="IF4652" s="79"/>
      <c r="IG4652" s="79"/>
      <c r="IH4652" s="79"/>
      <c r="II4652" s="79"/>
      <c r="IJ4652" s="79"/>
      <c r="IK4652" s="79"/>
      <c r="IL4652" s="79"/>
    </row>
    <row r="4653" s="93" customFormat="1" ht="15.75" customHeight="1" spans="3:246">
      <c r="C4653" s="97"/>
      <c r="D4653" s="98"/>
      <c r="F4653" s="99"/>
      <c r="G4653" s="98"/>
      <c r="IE4653" s="79"/>
      <c r="IF4653" s="79"/>
      <c r="IG4653" s="79"/>
      <c r="IH4653" s="79"/>
      <c r="II4653" s="79"/>
      <c r="IJ4653" s="79"/>
      <c r="IK4653" s="79"/>
      <c r="IL4653" s="79"/>
    </row>
    <row r="4654" s="93" customFormat="1" ht="15.75" customHeight="1" spans="3:246">
      <c r="C4654" s="97"/>
      <c r="D4654" s="98"/>
      <c r="F4654" s="99"/>
      <c r="G4654" s="98"/>
      <c r="IE4654" s="79"/>
      <c r="IF4654" s="79"/>
      <c r="IG4654" s="79"/>
      <c r="IH4654" s="79"/>
      <c r="II4654" s="79"/>
      <c r="IJ4654" s="79"/>
      <c r="IK4654" s="79"/>
      <c r="IL4654" s="79"/>
    </row>
    <row r="4655" s="93" customFormat="1" ht="15.75" customHeight="1" spans="3:246">
      <c r="C4655" s="97"/>
      <c r="D4655" s="98"/>
      <c r="F4655" s="99"/>
      <c r="G4655" s="98"/>
      <c r="IE4655" s="79"/>
      <c r="IF4655" s="79"/>
      <c r="IG4655" s="79"/>
      <c r="IH4655" s="79"/>
      <c r="II4655" s="79"/>
      <c r="IJ4655" s="79"/>
      <c r="IK4655" s="79"/>
      <c r="IL4655" s="79"/>
    </row>
    <row r="4656" s="93" customFormat="1" ht="15.75" customHeight="1" spans="3:246">
      <c r="C4656" s="97"/>
      <c r="D4656" s="98"/>
      <c r="F4656" s="99"/>
      <c r="G4656" s="98"/>
      <c r="IE4656" s="79"/>
      <c r="IF4656" s="79"/>
      <c r="IG4656" s="79"/>
      <c r="IH4656" s="79"/>
      <c r="II4656" s="79"/>
      <c r="IJ4656" s="79"/>
      <c r="IK4656" s="79"/>
      <c r="IL4656" s="79"/>
    </row>
    <row r="4657" s="93" customFormat="1" ht="15.75" customHeight="1" spans="3:246">
      <c r="C4657" s="97"/>
      <c r="D4657" s="98"/>
      <c r="F4657" s="99"/>
      <c r="G4657" s="98"/>
      <c r="IE4657" s="79"/>
      <c r="IF4657" s="79"/>
      <c r="IG4657" s="79"/>
      <c r="IH4657" s="79"/>
      <c r="II4657" s="79"/>
      <c r="IJ4657" s="79"/>
      <c r="IK4657" s="79"/>
      <c r="IL4657" s="79"/>
    </row>
    <row r="4658" s="93" customFormat="1" ht="15.75" customHeight="1" spans="3:246">
      <c r="C4658" s="97"/>
      <c r="D4658" s="98"/>
      <c r="F4658" s="99"/>
      <c r="G4658" s="98"/>
      <c r="IE4658" s="79"/>
      <c r="IF4658" s="79"/>
      <c r="IG4658" s="79"/>
      <c r="IH4658" s="79"/>
      <c r="II4658" s="79"/>
      <c r="IJ4658" s="79"/>
      <c r="IK4658" s="79"/>
      <c r="IL4658" s="79"/>
    </row>
    <row r="4659" s="93" customFormat="1" ht="15.75" customHeight="1" spans="3:246">
      <c r="C4659" s="97"/>
      <c r="D4659" s="98"/>
      <c r="F4659" s="99"/>
      <c r="G4659" s="98"/>
      <c r="IE4659" s="79"/>
      <c r="IF4659" s="79"/>
      <c r="IG4659" s="79"/>
      <c r="IH4659" s="79"/>
      <c r="II4659" s="79"/>
      <c r="IJ4659" s="79"/>
      <c r="IK4659" s="79"/>
      <c r="IL4659" s="79"/>
    </row>
    <row r="4660" s="93" customFormat="1" ht="15.75" customHeight="1" spans="3:246">
      <c r="C4660" s="97"/>
      <c r="D4660" s="98"/>
      <c r="F4660" s="99"/>
      <c r="G4660" s="98"/>
      <c r="IE4660" s="79"/>
      <c r="IF4660" s="79"/>
      <c r="IG4660" s="79"/>
      <c r="IH4660" s="79"/>
      <c r="II4660" s="79"/>
      <c r="IJ4660" s="79"/>
      <c r="IK4660" s="79"/>
      <c r="IL4660" s="79"/>
    </row>
    <row r="4661" s="93" customFormat="1" ht="15.75" customHeight="1" spans="3:246">
      <c r="C4661" s="97"/>
      <c r="D4661" s="98"/>
      <c r="F4661" s="99"/>
      <c r="G4661" s="98"/>
      <c r="IE4661" s="79"/>
      <c r="IF4661" s="79"/>
      <c r="IG4661" s="79"/>
      <c r="IH4661" s="79"/>
      <c r="II4661" s="79"/>
      <c r="IJ4661" s="79"/>
      <c r="IK4661" s="79"/>
      <c r="IL4661" s="79"/>
    </row>
    <row r="4662" s="93" customFormat="1" ht="15.75" customHeight="1" spans="3:246">
      <c r="C4662" s="97"/>
      <c r="D4662" s="98"/>
      <c r="F4662" s="99"/>
      <c r="G4662" s="98"/>
      <c r="IE4662" s="79"/>
      <c r="IF4662" s="79"/>
      <c r="IG4662" s="79"/>
      <c r="IH4662" s="79"/>
      <c r="II4662" s="79"/>
      <c r="IJ4662" s="79"/>
      <c r="IK4662" s="79"/>
      <c r="IL4662" s="79"/>
    </row>
    <row r="4663" s="93" customFormat="1" ht="15.75" customHeight="1" spans="3:246">
      <c r="C4663" s="97"/>
      <c r="D4663" s="98"/>
      <c r="F4663" s="99"/>
      <c r="G4663" s="98"/>
      <c r="IE4663" s="79"/>
      <c r="IF4663" s="79"/>
      <c r="IG4663" s="79"/>
      <c r="IH4663" s="79"/>
      <c r="II4663" s="79"/>
      <c r="IJ4663" s="79"/>
      <c r="IK4663" s="79"/>
      <c r="IL4663" s="79"/>
    </row>
    <row r="4664" s="93" customFormat="1" ht="15.75" customHeight="1" spans="3:246">
      <c r="C4664" s="97"/>
      <c r="D4664" s="98"/>
      <c r="F4664" s="99"/>
      <c r="G4664" s="98"/>
      <c r="IE4664" s="79"/>
      <c r="IF4664" s="79"/>
      <c r="IG4664" s="79"/>
      <c r="IH4664" s="79"/>
      <c r="II4664" s="79"/>
      <c r="IJ4664" s="79"/>
      <c r="IK4664" s="79"/>
      <c r="IL4664" s="79"/>
    </row>
    <row r="4665" s="93" customFormat="1" ht="15.75" customHeight="1" spans="3:246">
      <c r="C4665" s="97"/>
      <c r="D4665" s="98"/>
      <c r="F4665" s="99"/>
      <c r="G4665" s="98"/>
      <c r="IE4665" s="79"/>
      <c r="IF4665" s="79"/>
      <c r="IG4665" s="79"/>
      <c r="IH4665" s="79"/>
      <c r="II4665" s="79"/>
      <c r="IJ4665" s="79"/>
      <c r="IK4665" s="79"/>
      <c r="IL4665" s="79"/>
    </row>
    <row r="4666" s="93" customFormat="1" ht="15.75" customHeight="1" spans="3:246">
      <c r="C4666" s="97"/>
      <c r="D4666" s="98"/>
      <c r="F4666" s="99"/>
      <c r="G4666" s="98"/>
      <c r="IE4666" s="79"/>
      <c r="IF4666" s="79"/>
      <c r="IG4666" s="79"/>
      <c r="IH4666" s="79"/>
      <c r="II4666" s="79"/>
      <c r="IJ4666" s="79"/>
      <c r="IK4666" s="79"/>
      <c r="IL4666" s="79"/>
    </row>
    <row r="4667" s="93" customFormat="1" ht="15.75" customHeight="1" spans="3:246">
      <c r="C4667" s="97"/>
      <c r="D4667" s="98"/>
      <c r="F4667" s="99"/>
      <c r="G4667" s="98"/>
      <c r="IE4667" s="79"/>
      <c r="IF4667" s="79"/>
      <c r="IG4667" s="79"/>
      <c r="IH4667" s="79"/>
      <c r="II4667" s="79"/>
      <c r="IJ4667" s="79"/>
      <c r="IK4667" s="79"/>
      <c r="IL4667" s="79"/>
    </row>
    <row r="4668" s="93" customFormat="1" ht="15.75" customHeight="1" spans="3:246">
      <c r="C4668" s="97"/>
      <c r="D4668" s="98"/>
      <c r="F4668" s="99"/>
      <c r="G4668" s="98"/>
      <c r="IE4668" s="79"/>
      <c r="IF4668" s="79"/>
      <c r="IG4668" s="79"/>
      <c r="IH4668" s="79"/>
      <c r="II4668" s="79"/>
      <c r="IJ4668" s="79"/>
      <c r="IK4668" s="79"/>
      <c r="IL4668" s="79"/>
    </row>
    <row r="4669" s="93" customFormat="1" ht="15.75" customHeight="1" spans="3:246">
      <c r="C4669" s="97"/>
      <c r="D4669" s="98"/>
      <c r="F4669" s="99"/>
      <c r="G4669" s="98"/>
      <c r="IE4669" s="79"/>
      <c r="IF4669" s="79"/>
      <c r="IG4669" s="79"/>
      <c r="IH4669" s="79"/>
      <c r="II4669" s="79"/>
      <c r="IJ4669" s="79"/>
      <c r="IK4669" s="79"/>
      <c r="IL4669" s="79"/>
    </row>
    <row r="4670" s="93" customFormat="1" ht="15.75" customHeight="1" spans="3:246">
      <c r="C4670" s="97"/>
      <c r="D4670" s="98"/>
      <c r="F4670" s="99"/>
      <c r="G4670" s="98"/>
      <c r="IE4670" s="79"/>
      <c r="IF4670" s="79"/>
      <c r="IG4670" s="79"/>
      <c r="IH4670" s="79"/>
      <c r="II4670" s="79"/>
      <c r="IJ4670" s="79"/>
      <c r="IK4670" s="79"/>
      <c r="IL4670" s="79"/>
    </row>
    <row r="4671" s="93" customFormat="1" ht="15.75" customHeight="1" spans="3:246">
      <c r="C4671" s="97"/>
      <c r="D4671" s="98"/>
      <c r="F4671" s="99"/>
      <c r="G4671" s="98"/>
      <c r="IE4671" s="79"/>
      <c r="IF4671" s="79"/>
      <c r="IG4671" s="79"/>
      <c r="IH4671" s="79"/>
      <c r="II4671" s="79"/>
      <c r="IJ4671" s="79"/>
      <c r="IK4671" s="79"/>
      <c r="IL4671" s="79"/>
    </row>
    <row r="4672" s="93" customFormat="1" ht="15.75" customHeight="1" spans="3:246">
      <c r="C4672" s="97"/>
      <c r="D4672" s="98"/>
      <c r="F4672" s="99"/>
      <c r="G4672" s="98"/>
      <c r="IE4672" s="79"/>
      <c r="IF4672" s="79"/>
      <c r="IG4672" s="79"/>
      <c r="IH4672" s="79"/>
      <c r="II4672" s="79"/>
      <c r="IJ4672" s="79"/>
      <c r="IK4672" s="79"/>
      <c r="IL4672" s="79"/>
    </row>
    <row r="4673" s="93" customFormat="1" ht="15.75" customHeight="1" spans="3:246">
      <c r="C4673" s="97"/>
      <c r="D4673" s="98"/>
      <c r="F4673" s="99"/>
      <c r="G4673" s="98"/>
      <c r="IE4673" s="79"/>
      <c r="IF4673" s="79"/>
      <c r="IG4673" s="79"/>
      <c r="IH4673" s="79"/>
      <c r="II4673" s="79"/>
      <c r="IJ4673" s="79"/>
      <c r="IK4673" s="79"/>
      <c r="IL4673" s="79"/>
    </row>
    <row r="4674" s="93" customFormat="1" ht="15.75" customHeight="1" spans="3:246">
      <c r="C4674" s="97"/>
      <c r="D4674" s="98"/>
      <c r="F4674" s="99"/>
      <c r="G4674" s="98"/>
      <c r="IE4674" s="79"/>
      <c r="IF4674" s="79"/>
      <c r="IG4674" s="79"/>
      <c r="IH4674" s="79"/>
      <c r="II4674" s="79"/>
      <c r="IJ4674" s="79"/>
      <c r="IK4674" s="79"/>
      <c r="IL4674" s="79"/>
    </row>
    <row r="4675" s="93" customFormat="1" ht="15.75" customHeight="1" spans="3:246">
      <c r="C4675" s="97"/>
      <c r="D4675" s="98"/>
      <c r="F4675" s="99"/>
      <c r="G4675" s="98"/>
      <c r="IE4675" s="79"/>
      <c r="IF4675" s="79"/>
      <c r="IG4675" s="79"/>
      <c r="IH4675" s="79"/>
      <c r="II4675" s="79"/>
      <c r="IJ4675" s="79"/>
      <c r="IK4675" s="79"/>
      <c r="IL4675" s="79"/>
    </row>
    <row r="4676" s="93" customFormat="1" ht="15.75" customHeight="1" spans="3:246">
      <c r="C4676" s="97"/>
      <c r="D4676" s="98"/>
      <c r="F4676" s="99"/>
      <c r="G4676" s="98"/>
      <c r="IE4676" s="79"/>
      <c r="IF4676" s="79"/>
      <c r="IG4676" s="79"/>
      <c r="IH4676" s="79"/>
      <c r="II4676" s="79"/>
      <c r="IJ4676" s="79"/>
      <c r="IK4676" s="79"/>
      <c r="IL4676" s="79"/>
    </row>
    <row r="4677" s="93" customFormat="1" ht="15.75" customHeight="1" spans="3:246">
      <c r="C4677" s="97"/>
      <c r="D4677" s="98"/>
      <c r="F4677" s="99"/>
      <c r="G4677" s="98"/>
      <c r="IE4677" s="79"/>
      <c r="IF4677" s="79"/>
      <c r="IG4677" s="79"/>
      <c r="IH4677" s="79"/>
      <c r="II4677" s="79"/>
      <c r="IJ4677" s="79"/>
      <c r="IK4677" s="79"/>
      <c r="IL4677" s="79"/>
    </row>
    <row r="4678" s="93" customFormat="1" ht="15.75" customHeight="1" spans="3:246">
      <c r="C4678" s="97"/>
      <c r="D4678" s="98"/>
      <c r="F4678" s="99"/>
      <c r="G4678" s="98"/>
      <c r="IE4678" s="79"/>
      <c r="IF4678" s="79"/>
      <c r="IG4678" s="79"/>
      <c r="IH4678" s="79"/>
      <c r="II4678" s="79"/>
      <c r="IJ4678" s="79"/>
      <c r="IK4678" s="79"/>
      <c r="IL4678" s="79"/>
    </row>
    <row r="4679" s="93" customFormat="1" ht="15.75" customHeight="1" spans="3:246">
      <c r="C4679" s="97"/>
      <c r="D4679" s="98"/>
      <c r="F4679" s="99"/>
      <c r="G4679" s="98"/>
      <c r="IE4679" s="79"/>
      <c r="IF4679" s="79"/>
      <c r="IG4679" s="79"/>
      <c r="IH4679" s="79"/>
      <c r="II4679" s="79"/>
      <c r="IJ4679" s="79"/>
      <c r="IK4679" s="79"/>
      <c r="IL4679" s="79"/>
    </row>
    <row r="4680" s="93" customFormat="1" ht="15.75" customHeight="1" spans="3:246">
      <c r="C4680" s="97"/>
      <c r="D4680" s="98"/>
      <c r="F4680" s="99"/>
      <c r="G4680" s="98"/>
      <c r="IE4680" s="79"/>
      <c r="IF4680" s="79"/>
      <c r="IG4680" s="79"/>
      <c r="IH4680" s="79"/>
      <c r="II4680" s="79"/>
      <c r="IJ4680" s="79"/>
      <c r="IK4680" s="79"/>
      <c r="IL4680" s="79"/>
    </row>
    <row r="4681" s="93" customFormat="1" ht="15.75" customHeight="1" spans="3:246">
      <c r="C4681" s="97"/>
      <c r="D4681" s="98"/>
      <c r="F4681" s="99"/>
      <c r="G4681" s="98"/>
      <c r="IE4681" s="79"/>
      <c r="IF4681" s="79"/>
      <c r="IG4681" s="79"/>
      <c r="IH4681" s="79"/>
      <c r="II4681" s="79"/>
      <c r="IJ4681" s="79"/>
      <c r="IK4681" s="79"/>
      <c r="IL4681" s="79"/>
    </row>
    <row r="4682" s="93" customFormat="1" ht="15.75" customHeight="1" spans="3:246">
      <c r="C4682" s="97"/>
      <c r="D4682" s="98"/>
      <c r="F4682" s="99"/>
      <c r="G4682" s="98"/>
      <c r="IE4682" s="79"/>
      <c r="IF4682" s="79"/>
      <c r="IG4682" s="79"/>
      <c r="IH4682" s="79"/>
      <c r="II4682" s="79"/>
      <c r="IJ4682" s="79"/>
      <c r="IK4682" s="79"/>
      <c r="IL4682" s="79"/>
    </row>
    <row r="4683" s="93" customFormat="1" ht="15.75" customHeight="1" spans="3:246">
      <c r="C4683" s="97"/>
      <c r="D4683" s="98"/>
      <c r="F4683" s="99"/>
      <c r="G4683" s="98"/>
      <c r="IE4683" s="79"/>
      <c r="IF4683" s="79"/>
      <c r="IG4683" s="79"/>
      <c r="IH4683" s="79"/>
      <c r="II4683" s="79"/>
      <c r="IJ4683" s="79"/>
      <c r="IK4683" s="79"/>
      <c r="IL4683" s="79"/>
    </row>
    <row r="4684" s="93" customFormat="1" ht="15.75" customHeight="1" spans="3:246">
      <c r="C4684" s="97"/>
      <c r="D4684" s="98"/>
      <c r="F4684" s="99"/>
      <c r="G4684" s="98"/>
      <c r="IE4684" s="79"/>
      <c r="IF4684" s="79"/>
      <c r="IG4684" s="79"/>
      <c r="IH4684" s="79"/>
      <c r="II4684" s="79"/>
      <c r="IJ4684" s="79"/>
      <c r="IK4684" s="79"/>
      <c r="IL4684" s="79"/>
    </row>
    <row r="4685" s="93" customFormat="1" ht="15.75" customHeight="1" spans="3:246">
      <c r="C4685" s="97"/>
      <c r="D4685" s="98"/>
      <c r="F4685" s="99"/>
      <c r="G4685" s="98"/>
      <c r="IE4685" s="79"/>
      <c r="IF4685" s="79"/>
      <c r="IG4685" s="79"/>
      <c r="IH4685" s="79"/>
      <c r="II4685" s="79"/>
      <c r="IJ4685" s="79"/>
      <c r="IK4685" s="79"/>
      <c r="IL4685" s="79"/>
    </row>
    <row r="4686" s="93" customFormat="1" ht="15.75" customHeight="1" spans="3:246">
      <c r="C4686" s="97"/>
      <c r="D4686" s="98"/>
      <c r="F4686" s="99"/>
      <c r="G4686" s="98"/>
      <c r="IE4686" s="79"/>
      <c r="IF4686" s="79"/>
      <c r="IG4686" s="79"/>
      <c r="IH4686" s="79"/>
      <c r="II4686" s="79"/>
      <c r="IJ4686" s="79"/>
      <c r="IK4686" s="79"/>
      <c r="IL4686" s="79"/>
    </row>
    <row r="4687" s="93" customFormat="1" ht="15.75" customHeight="1" spans="3:246">
      <c r="C4687" s="97"/>
      <c r="D4687" s="98"/>
      <c r="F4687" s="99"/>
      <c r="G4687" s="98"/>
      <c r="IE4687" s="79"/>
      <c r="IF4687" s="79"/>
      <c r="IG4687" s="79"/>
      <c r="IH4687" s="79"/>
      <c r="II4687" s="79"/>
      <c r="IJ4687" s="79"/>
      <c r="IK4687" s="79"/>
      <c r="IL4687" s="79"/>
    </row>
    <row r="4688" s="93" customFormat="1" ht="15.75" customHeight="1" spans="3:246">
      <c r="C4688" s="97"/>
      <c r="D4688" s="98"/>
      <c r="F4688" s="99"/>
      <c r="G4688" s="98"/>
      <c r="IE4688" s="79"/>
      <c r="IF4688" s="79"/>
      <c r="IG4688" s="79"/>
      <c r="IH4688" s="79"/>
      <c r="II4688" s="79"/>
      <c r="IJ4688" s="79"/>
      <c r="IK4688" s="79"/>
      <c r="IL4688" s="79"/>
    </row>
    <row r="4689" s="93" customFormat="1" ht="15.75" customHeight="1" spans="3:246">
      <c r="C4689" s="97"/>
      <c r="D4689" s="98"/>
      <c r="F4689" s="99"/>
      <c r="G4689" s="98"/>
      <c r="IE4689" s="79"/>
      <c r="IF4689" s="79"/>
      <c r="IG4689" s="79"/>
      <c r="IH4689" s="79"/>
      <c r="II4689" s="79"/>
      <c r="IJ4689" s="79"/>
      <c r="IK4689" s="79"/>
      <c r="IL4689" s="79"/>
    </row>
    <row r="4690" s="93" customFormat="1" ht="15.75" customHeight="1" spans="3:246">
      <c r="C4690" s="97"/>
      <c r="D4690" s="98"/>
      <c r="F4690" s="99"/>
      <c r="G4690" s="98"/>
      <c r="IE4690" s="79"/>
      <c r="IF4690" s="79"/>
      <c r="IG4690" s="79"/>
      <c r="IH4690" s="79"/>
      <c r="II4690" s="79"/>
      <c r="IJ4690" s="79"/>
      <c r="IK4690" s="79"/>
      <c r="IL4690" s="79"/>
    </row>
    <row r="4691" s="93" customFormat="1" ht="15.75" customHeight="1" spans="3:246">
      <c r="C4691" s="97"/>
      <c r="D4691" s="98"/>
      <c r="F4691" s="99"/>
      <c r="G4691" s="98"/>
      <c r="IE4691" s="79"/>
      <c r="IF4691" s="79"/>
      <c r="IG4691" s="79"/>
      <c r="IH4691" s="79"/>
      <c r="II4691" s="79"/>
      <c r="IJ4691" s="79"/>
      <c r="IK4691" s="79"/>
      <c r="IL4691" s="79"/>
    </row>
    <row r="4692" s="93" customFormat="1" ht="15.75" customHeight="1" spans="3:246">
      <c r="C4692" s="97"/>
      <c r="D4692" s="98"/>
      <c r="F4692" s="99"/>
      <c r="G4692" s="98"/>
      <c r="IE4692" s="79"/>
      <c r="IF4692" s="79"/>
      <c r="IG4692" s="79"/>
      <c r="IH4692" s="79"/>
      <c r="II4692" s="79"/>
      <c r="IJ4692" s="79"/>
      <c r="IK4692" s="79"/>
      <c r="IL4692" s="79"/>
    </row>
    <row r="4693" s="93" customFormat="1" ht="15.75" customHeight="1" spans="3:246">
      <c r="C4693" s="97"/>
      <c r="D4693" s="98"/>
      <c r="F4693" s="99"/>
      <c r="G4693" s="98"/>
      <c r="IE4693" s="79"/>
      <c r="IF4693" s="79"/>
      <c r="IG4693" s="79"/>
      <c r="IH4693" s="79"/>
      <c r="II4693" s="79"/>
      <c r="IJ4693" s="79"/>
      <c r="IK4693" s="79"/>
      <c r="IL4693" s="79"/>
    </row>
    <row r="4694" s="93" customFormat="1" ht="15.75" customHeight="1" spans="3:246">
      <c r="C4694" s="97"/>
      <c r="D4694" s="98"/>
      <c r="F4694" s="99"/>
      <c r="G4694" s="98"/>
      <c r="IE4694" s="79"/>
      <c r="IF4694" s="79"/>
      <c r="IG4694" s="79"/>
      <c r="IH4694" s="79"/>
      <c r="II4694" s="79"/>
      <c r="IJ4694" s="79"/>
      <c r="IK4694" s="79"/>
      <c r="IL4694" s="79"/>
    </row>
    <row r="4695" s="93" customFormat="1" ht="15.75" customHeight="1" spans="3:246">
      <c r="C4695" s="97"/>
      <c r="D4695" s="98"/>
      <c r="F4695" s="99"/>
      <c r="G4695" s="98"/>
      <c r="IE4695" s="79"/>
      <c r="IF4695" s="79"/>
      <c r="IG4695" s="79"/>
      <c r="IH4695" s="79"/>
      <c r="II4695" s="79"/>
      <c r="IJ4695" s="79"/>
      <c r="IK4695" s="79"/>
      <c r="IL4695" s="79"/>
    </row>
    <row r="4696" s="93" customFormat="1" ht="15.75" customHeight="1" spans="3:246">
      <c r="C4696" s="97"/>
      <c r="D4696" s="98"/>
      <c r="F4696" s="99"/>
      <c r="G4696" s="98"/>
      <c r="IE4696" s="79"/>
      <c r="IF4696" s="79"/>
      <c r="IG4696" s="79"/>
      <c r="IH4696" s="79"/>
      <c r="II4696" s="79"/>
      <c r="IJ4696" s="79"/>
      <c r="IK4696" s="79"/>
      <c r="IL4696" s="79"/>
    </row>
    <row r="4697" s="93" customFormat="1" ht="15.75" customHeight="1" spans="3:246">
      <c r="C4697" s="97"/>
      <c r="D4697" s="98"/>
      <c r="F4697" s="99"/>
      <c r="G4697" s="98"/>
      <c r="IE4697" s="79"/>
      <c r="IF4697" s="79"/>
      <c r="IG4697" s="79"/>
      <c r="IH4697" s="79"/>
      <c r="II4697" s="79"/>
      <c r="IJ4697" s="79"/>
      <c r="IK4697" s="79"/>
      <c r="IL4697" s="79"/>
    </row>
    <row r="4698" s="93" customFormat="1" ht="15.75" customHeight="1" spans="3:246">
      <c r="C4698" s="97"/>
      <c r="D4698" s="98"/>
      <c r="F4698" s="99"/>
      <c r="G4698" s="98"/>
      <c r="IE4698" s="79"/>
      <c r="IF4698" s="79"/>
      <c r="IG4698" s="79"/>
      <c r="IH4698" s="79"/>
      <c r="II4698" s="79"/>
      <c r="IJ4698" s="79"/>
      <c r="IK4698" s="79"/>
      <c r="IL4698" s="79"/>
    </row>
    <row r="4699" s="93" customFormat="1" ht="15.75" customHeight="1" spans="3:246">
      <c r="C4699" s="97"/>
      <c r="D4699" s="98"/>
      <c r="F4699" s="99"/>
      <c r="G4699" s="98"/>
      <c r="IE4699" s="79"/>
      <c r="IF4699" s="79"/>
      <c r="IG4699" s="79"/>
      <c r="IH4699" s="79"/>
      <c r="II4699" s="79"/>
      <c r="IJ4699" s="79"/>
      <c r="IK4699" s="79"/>
      <c r="IL4699" s="79"/>
    </row>
    <row r="4700" s="93" customFormat="1" ht="15.75" customHeight="1" spans="3:246">
      <c r="C4700" s="97"/>
      <c r="D4700" s="98"/>
      <c r="F4700" s="99"/>
      <c r="G4700" s="98"/>
      <c r="IE4700" s="79"/>
      <c r="IF4700" s="79"/>
      <c r="IG4700" s="79"/>
      <c r="IH4700" s="79"/>
      <c r="II4700" s="79"/>
      <c r="IJ4700" s="79"/>
      <c r="IK4700" s="79"/>
      <c r="IL4700" s="79"/>
    </row>
    <row r="4701" s="93" customFormat="1" ht="15.75" customHeight="1" spans="3:246">
      <c r="C4701" s="97"/>
      <c r="D4701" s="98"/>
      <c r="F4701" s="99"/>
      <c r="G4701" s="98"/>
      <c r="IE4701" s="79"/>
      <c r="IF4701" s="79"/>
      <c r="IG4701" s="79"/>
      <c r="IH4701" s="79"/>
      <c r="II4701" s="79"/>
      <c r="IJ4701" s="79"/>
      <c r="IK4701" s="79"/>
      <c r="IL4701" s="79"/>
    </row>
    <row r="4702" s="93" customFormat="1" ht="15.75" customHeight="1" spans="3:246">
      <c r="C4702" s="97"/>
      <c r="D4702" s="98"/>
      <c r="F4702" s="99"/>
      <c r="G4702" s="98"/>
      <c r="IE4702" s="79"/>
      <c r="IF4702" s="79"/>
      <c r="IG4702" s="79"/>
      <c r="IH4702" s="79"/>
      <c r="II4702" s="79"/>
      <c r="IJ4702" s="79"/>
      <c r="IK4702" s="79"/>
      <c r="IL4702" s="79"/>
    </row>
    <row r="4703" s="93" customFormat="1" ht="15.75" customHeight="1" spans="3:246">
      <c r="C4703" s="97"/>
      <c r="D4703" s="98"/>
      <c r="F4703" s="99"/>
      <c r="G4703" s="98"/>
      <c r="IE4703" s="79"/>
      <c r="IF4703" s="79"/>
      <c r="IG4703" s="79"/>
      <c r="IH4703" s="79"/>
      <c r="II4703" s="79"/>
      <c r="IJ4703" s="79"/>
      <c r="IK4703" s="79"/>
      <c r="IL4703" s="79"/>
    </row>
    <row r="4704" s="93" customFormat="1" ht="15.75" customHeight="1" spans="3:246">
      <c r="C4704" s="97"/>
      <c r="D4704" s="98"/>
      <c r="F4704" s="99"/>
      <c r="G4704" s="98"/>
      <c r="IE4704" s="79"/>
      <c r="IF4704" s="79"/>
      <c r="IG4704" s="79"/>
      <c r="IH4704" s="79"/>
      <c r="II4704" s="79"/>
      <c r="IJ4704" s="79"/>
      <c r="IK4704" s="79"/>
      <c r="IL4704" s="79"/>
    </row>
    <row r="4705" s="93" customFormat="1" ht="15.75" customHeight="1" spans="3:246">
      <c r="C4705" s="97"/>
      <c r="D4705" s="98"/>
      <c r="F4705" s="99"/>
      <c r="G4705" s="98"/>
      <c r="IE4705" s="79"/>
      <c r="IF4705" s="79"/>
      <c r="IG4705" s="79"/>
      <c r="IH4705" s="79"/>
      <c r="II4705" s="79"/>
      <c r="IJ4705" s="79"/>
      <c r="IK4705" s="79"/>
      <c r="IL4705" s="79"/>
    </row>
    <row r="4706" s="93" customFormat="1" ht="15.75" customHeight="1" spans="3:246">
      <c r="C4706" s="97"/>
      <c r="D4706" s="98"/>
      <c r="F4706" s="99"/>
      <c r="G4706" s="98"/>
      <c r="IE4706" s="79"/>
      <c r="IF4706" s="79"/>
      <c r="IG4706" s="79"/>
      <c r="IH4706" s="79"/>
      <c r="II4706" s="79"/>
      <c r="IJ4706" s="79"/>
      <c r="IK4706" s="79"/>
      <c r="IL4706" s="79"/>
    </row>
    <row r="4707" s="93" customFormat="1" ht="15.75" customHeight="1" spans="3:246">
      <c r="C4707" s="97"/>
      <c r="D4707" s="98"/>
      <c r="F4707" s="99"/>
      <c r="G4707" s="98"/>
      <c r="IE4707" s="79"/>
      <c r="IF4707" s="79"/>
      <c r="IG4707" s="79"/>
      <c r="IH4707" s="79"/>
      <c r="II4707" s="79"/>
      <c r="IJ4707" s="79"/>
      <c r="IK4707" s="79"/>
      <c r="IL4707" s="79"/>
    </row>
    <row r="4708" s="93" customFormat="1" ht="15.75" customHeight="1" spans="3:246">
      <c r="C4708" s="97"/>
      <c r="D4708" s="98"/>
      <c r="F4708" s="99"/>
      <c r="G4708" s="98"/>
      <c r="IE4708" s="79"/>
      <c r="IF4708" s="79"/>
      <c r="IG4708" s="79"/>
      <c r="IH4708" s="79"/>
      <c r="II4708" s="79"/>
      <c r="IJ4708" s="79"/>
      <c r="IK4708" s="79"/>
      <c r="IL4708" s="79"/>
    </row>
    <row r="4709" s="93" customFormat="1" ht="15.75" customHeight="1" spans="3:246">
      <c r="C4709" s="97"/>
      <c r="D4709" s="98"/>
      <c r="F4709" s="99"/>
      <c r="G4709" s="98"/>
      <c r="IE4709" s="79"/>
      <c r="IF4709" s="79"/>
      <c r="IG4709" s="79"/>
      <c r="IH4709" s="79"/>
      <c r="II4709" s="79"/>
      <c r="IJ4709" s="79"/>
      <c r="IK4709" s="79"/>
      <c r="IL4709" s="79"/>
    </row>
    <row r="4710" s="93" customFormat="1" ht="15.75" customHeight="1" spans="3:246">
      <c r="C4710" s="97"/>
      <c r="D4710" s="98"/>
      <c r="F4710" s="99"/>
      <c r="G4710" s="98"/>
      <c r="IE4710" s="79"/>
      <c r="IF4710" s="79"/>
      <c r="IG4710" s="79"/>
      <c r="IH4710" s="79"/>
      <c r="II4710" s="79"/>
      <c r="IJ4710" s="79"/>
      <c r="IK4710" s="79"/>
      <c r="IL4710" s="79"/>
    </row>
    <row r="4711" s="93" customFormat="1" ht="15.75" customHeight="1" spans="3:246">
      <c r="C4711" s="97"/>
      <c r="D4711" s="98"/>
      <c r="F4711" s="99"/>
      <c r="G4711" s="98"/>
      <c r="IE4711" s="79"/>
      <c r="IF4711" s="79"/>
      <c r="IG4711" s="79"/>
      <c r="IH4711" s="79"/>
      <c r="II4711" s="79"/>
      <c r="IJ4711" s="79"/>
      <c r="IK4711" s="79"/>
      <c r="IL4711" s="79"/>
    </row>
    <row r="4712" s="93" customFormat="1" ht="15.75" customHeight="1" spans="3:246">
      <c r="C4712" s="97"/>
      <c r="D4712" s="98"/>
      <c r="F4712" s="99"/>
      <c r="G4712" s="98"/>
      <c r="IE4712" s="79"/>
      <c r="IF4712" s="79"/>
      <c r="IG4712" s="79"/>
      <c r="IH4712" s="79"/>
      <c r="II4712" s="79"/>
      <c r="IJ4712" s="79"/>
      <c r="IK4712" s="79"/>
      <c r="IL4712" s="79"/>
    </row>
    <row r="4713" s="93" customFormat="1" ht="15.75" customHeight="1" spans="3:246">
      <c r="C4713" s="97"/>
      <c r="D4713" s="98"/>
      <c r="F4713" s="99"/>
      <c r="G4713" s="98"/>
      <c r="IE4713" s="79"/>
      <c r="IF4713" s="79"/>
      <c r="IG4713" s="79"/>
      <c r="IH4713" s="79"/>
      <c r="II4713" s="79"/>
      <c r="IJ4713" s="79"/>
      <c r="IK4713" s="79"/>
      <c r="IL4713" s="79"/>
    </row>
    <row r="4714" s="93" customFormat="1" ht="15.75" customHeight="1" spans="3:246">
      <c r="C4714" s="97"/>
      <c r="D4714" s="98"/>
      <c r="F4714" s="99"/>
      <c r="G4714" s="98"/>
      <c r="IE4714" s="79"/>
      <c r="IF4714" s="79"/>
      <c r="IG4714" s="79"/>
      <c r="IH4714" s="79"/>
      <c r="II4714" s="79"/>
      <c r="IJ4714" s="79"/>
      <c r="IK4714" s="79"/>
      <c r="IL4714" s="79"/>
    </row>
    <row r="4715" s="93" customFormat="1" ht="15.75" customHeight="1" spans="3:246">
      <c r="C4715" s="97"/>
      <c r="D4715" s="98"/>
      <c r="F4715" s="99"/>
      <c r="G4715" s="98"/>
      <c r="IE4715" s="79"/>
      <c r="IF4715" s="79"/>
      <c r="IG4715" s="79"/>
      <c r="IH4715" s="79"/>
      <c r="II4715" s="79"/>
      <c r="IJ4715" s="79"/>
      <c r="IK4715" s="79"/>
      <c r="IL4715" s="79"/>
    </row>
    <row r="4716" s="93" customFormat="1" ht="15.75" customHeight="1" spans="3:246">
      <c r="C4716" s="97"/>
      <c r="D4716" s="98"/>
      <c r="F4716" s="99"/>
      <c r="G4716" s="98"/>
      <c r="IE4716" s="79"/>
      <c r="IF4716" s="79"/>
      <c r="IG4716" s="79"/>
      <c r="IH4716" s="79"/>
      <c r="II4716" s="79"/>
      <c r="IJ4716" s="79"/>
      <c r="IK4716" s="79"/>
      <c r="IL4716" s="79"/>
    </row>
    <row r="4717" s="93" customFormat="1" ht="15.75" customHeight="1" spans="3:246">
      <c r="C4717" s="97"/>
      <c r="D4717" s="98"/>
      <c r="F4717" s="99"/>
      <c r="G4717" s="98"/>
      <c r="IE4717" s="79"/>
      <c r="IF4717" s="79"/>
      <c r="IG4717" s="79"/>
      <c r="IH4717" s="79"/>
      <c r="II4717" s="79"/>
      <c r="IJ4717" s="79"/>
      <c r="IK4717" s="79"/>
      <c r="IL4717" s="79"/>
    </row>
    <row r="4718" s="93" customFormat="1" ht="15.75" customHeight="1" spans="3:246">
      <c r="C4718" s="97"/>
      <c r="D4718" s="98"/>
      <c r="F4718" s="99"/>
      <c r="G4718" s="98"/>
      <c r="IE4718" s="79"/>
      <c r="IF4718" s="79"/>
      <c r="IG4718" s="79"/>
      <c r="IH4718" s="79"/>
      <c r="II4718" s="79"/>
      <c r="IJ4718" s="79"/>
      <c r="IK4718" s="79"/>
      <c r="IL4718" s="79"/>
    </row>
    <row r="4719" s="93" customFormat="1" ht="15.75" customHeight="1" spans="3:246">
      <c r="C4719" s="97"/>
      <c r="D4719" s="98"/>
      <c r="F4719" s="99"/>
      <c r="G4719" s="98"/>
      <c r="IE4719" s="79"/>
      <c r="IF4719" s="79"/>
      <c r="IG4719" s="79"/>
      <c r="IH4719" s="79"/>
      <c r="II4719" s="79"/>
      <c r="IJ4719" s="79"/>
      <c r="IK4719" s="79"/>
      <c r="IL4719" s="79"/>
    </row>
    <row r="4720" s="93" customFormat="1" ht="15.75" customHeight="1" spans="3:246">
      <c r="C4720" s="97"/>
      <c r="D4720" s="98"/>
      <c r="F4720" s="99"/>
      <c r="G4720" s="98"/>
      <c r="IE4720" s="79"/>
      <c r="IF4720" s="79"/>
      <c r="IG4720" s="79"/>
      <c r="IH4720" s="79"/>
      <c r="II4720" s="79"/>
      <c r="IJ4720" s="79"/>
      <c r="IK4720" s="79"/>
      <c r="IL4720" s="79"/>
    </row>
    <row r="4721" s="93" customFormat="1" ht="15.75" customHeight="1" spans="3:246">
      <c r="C4721" s="97"/>
      <c r="D4721" s="98"/>
      <c r="F4721" s="99"/>
      <c r="G4721" s="98"/>
      <c r="IE4721" s="79"/>
      <c r="IF4721" s="79"/>
      <c r="IG4721" s="79"/>
      <c r="IH4721" s="79"/>
      <c r="II4721" s="79"/>
      <c r="IJ4721" s="79"/>
      <c r="IK4721" s="79"/>
      <c r="IL4721" s="79"/>
    </row>
    <row r="4722" s="93" customFormat="1" ht="15.75" customHeight="1" spans="3:246">
      <c r="C4722" s="97"/>
      <c r="D4722" s="98"/>
      <c r="F4722" s="99"/>
      <c r="G4722" s="98"/>
      <c r="IE4722" s="79"/>
      <c r="IF4722" s="79"/>
      <c r="IG4722" s="79"/>
      <c r="IH4722" s="79"/>
      <c r="II4722" s="79"/>
      <c r="IJ4722" s="79"/>
      <c r="IK4722" s="79"/>
      <c r="IL4722" s="79"/>
    </row>
    <row r="4723" s="93" customFormat="1" ht="15.75" customHeight="1" spans="3:246">
      <c r="C4723" s="97"/>
      <c r="D4723" s="98"/>
      <c r="F4723" s="99"/>
      <c r="G4723" s="98"/>
      <c r="IE4723" s="79"/>
      <c r="IF4723" s="79"/>
      <c r="IG4723" s="79"/>
      <c r="IH4723" s="79"/>
      <c r="II4723" s="79"/>
      <c r="IJ4723" s="79"/>
      <c r="IK4723" s="79"/>
      <c r="IL4723" s="79"/>
    </row>
    <row r="4724" s="93" customFormat="1" ht="15.75" customHeight="1" spans="3:246">
      <c r="C4724" s="97"/>
      <c r="D4724" s="98"/>
      <c r="F4724" s="99"/>
      <c r="G4724" s="98"/>
      <c r="IE4724" s="79"/>
      <c r="IF4724" s="79"/>
      <c r="IG4724" s="79"/>
      <c r="IH4724" s="79"/>
      <c r="II4724" s="79"/>
      <c r="IJ4724" s="79"/>
      <c r="IK4724" s="79"/>
      <c r="IL4724" s="79"/>
    </row>
    <row r="4725" s="93" customFormat="1" ht="15.75" customHeight="1" spans="3:246">
      <c r="C4725" s="97"/>
      <c r="D4725" s="98"/>
      <c r="F4725" s="99"/>
      <c r="G4725" s="98"/>
      <c r="IE4725" s="79"/>
      <c r="IF4725" s="79"/>
      <c r="IG4725" s="79"/>
      <c r="IH4725" s="79"/>
      <c r="II4725" s="79"/>
      <c r="IJ4725" s="79"/>
      <c r="IK4725" s="79"/>
      <c r="IL4725" s="79"/>
    </row>
    <row r="4726" s="93" customFormat="1" ht="15.75" customHeight="1" spans="3:246">
      <c r="C4726" s="97"/>
      <c r="D4726" s="98"/>
      <c r="F4726" s="99"/>
      <c r="G4726" s="98"/>
      <c r="IE4726" s="79"/>
      <c r="IF4726" s="79"/>
      <c r="IG4726" s="79"/>
      <c r="IH4726" s="79"/>
      <c r="II4726" s="79"/>
      <c r="IJ4726" s="79"/>
      <c r="IK4726" s="79"/>
      <c r="IL4726" s="79"/>
    </row>
    <row r="4727" s="93" customFormat="1" ht="15.75" customHeight="1" spans="3:246">
      <c r="C4727" s="97"/>
      <c r="D4727" s="98"/>
      <c r="F4727" s="99"/>
      <c r="G4727" s="98"/>
      <c r="IE4727" s="79"/>
      <c r="IF4727" s="79"/>
      <c r="IG4727" s="79"/>
      <c r="IH4727" s="79"/>
      <c r="II4727" s="79"/>
      <c r="IJ4727" s="79"/>
      <c r="IK4727" s="79"/>
      <c r="IL4727" s="79"/>
    </row>
    <row r="4728" s="93" customFormat="1" ht="15.75" customHeight="1" spans="3:246">
      <c r="C4728" s="97"/>
      <c r="D4728" s="98"/>
      <c r="F4728" s="99"/>
      <c r="G4728" s="98"/>
      <c r="IE4728" s="79"/>
      <c r="IF4728" s="79"/>
      <c r="IG4728" s="79"/>
      <c r="IH4728" s="79"/>
      <c r="II4728" s="79"/>
      <c r="IJ4728" s="79"/>
      <c r="IK4728" s="79"/>
      <c r="IL4728" s="79"/>
    </row>
    <row r="4729" s="93" customFormat="1" ht="15.75" customHeight="1" spans="3:246">
      <c r="C4729" s="97"/>
      <c r="D4729" s="98"/>
      <c r="F4729" s="99"/>
      <c r="G4729" s="98"/>
      <c r="IE4729" s="79"/>
      <c r="IF4729" s="79"/>
      <c r="IG4729" s="79"/>
      <c r="IH4729" s="79"/>
      <c r="II4729" s="79"/>
      <c r="IJ4729" s="79"/>
      <c r="IK4729" s="79"/>
      <c r="IL4729" s="79"/>
    </row>
    <row r="4730" s="93" customFormat="1" ht="15.75" customHeight="1" spans="3:246">
      <c r="C4730" s="97"/>
      <c r="D4730" s="98"/>
      <c r="F4730" s="99"/>
      <c r="G4730" s="98"/>
      <c r="IE4730" s="79"/>
      <c r="IF4730" s="79"/>
      <c r="IG4730" s="79"/>
      <c r="IH4730" s="79"/>
      <c r="II4730" s="79"/>
      <c r="IJ4730" s="79"/>
      <c r="IK4730" s="79"/>
      <c r="IL4730" s="79"/>
    </row>
    <row r="4731" s="93" customFormat="1" ht="15.75" customHeight="1" spans="3:246">
      <c r="C4731" s="97"/>
      <c r="D4731" s="98"/>
      <c r="F4731" s="99"/>
      <c r="G4731" s="98"/>
      <c r="IE4731" s="79"/>
      <c r="IF4731" s="79"/>
      <c r="IG4731" s="79"/>
      <c r="IH4731" s="79"/>
      <c r="II4731" s="79"/>
      <c r="IJ4731" s="79"/>
      <c r="IK4731" s="79"/>
      <c r="IL4731" s="79"/>
    </row>
    <row r="4732" s="93" customFormat="1" ht="15.75" customHeight="1" spans="3:246">
      <c r="C4732" s="97"/>
      <c r="D4732" s="98"/>
      <c r="F4732" s="99"/>
      <c r="G4732" s="98"/>
      <c r="IE4732" s="79"/>
      <c r="IF4732" s="79"/>
      <c r="IG4732" s="79"/>
      <c r="IH4732" s="79"/>
      <c r="II4732" s="79"/>
      <c r="IJ4732" s="79"/>
      <c r="IK4732" s="79"/>
      <c r="IL4732" s="79"/>
    </row>
    <row r="4733" s="93" customFormat="1" ht="15.75" customHeight="1" spans="3:246">
      <c r="C4733" s="97"/>
      <c r="D4733" s="98"/>
      <c r="F4733" s="99"/>
      <c r="G4733" s="98"/>
      <c r="IE4733" s="79"/>
      <c r="IF4733" s="79"/>
      <c r="IG4733" s="79"/>
      <c r="IH4733" s="79"/>
      <c r="II4733" s="79"/>
      <c r="IJ4733" s="79"/>
      <c r="IK4733" s="79"/>
      <c r="IL4733" s="79"/>
    </row>
    <row r="4734" s="93" customFormat="1" ht="15.75" customHeight="1" spans="3:246">
      <c r="C4734" s="97"/>
      <c r="D4734" s="98"/>
      <c r="F4734" s="99"/>
      <c r="G4734" s="98"/>
      <c r="IE4734" s="79"/>
      <c r="IF4734" s="79"/>
      <c r="IG4734" s="79"/>
      <c r="IH4734" s="79"/>
      <c r="II4734" s="79"/>
      <c r="IJ4734" s="79"/>
      <c r="IK4734" s="79"/>
      <c r="IL4734" s="79"/>
    </row>
    <row r="4735" s="93" customFormat="1" ht="15.75" customHeight="1" spans="3:246">
      <c r="C4735" s="97"/>
      <c r="D4735" s="98"/>
      <c r="F4735" s="99"/>
      <c r="G4735" s="98"/>
      <c r="IE4735" s="79"/>
      <c r="IF4735" s="79"/>
      <c r="IG4735" s="79"/>
      <c r="IH4735" s="79"/>
      <c r="II4735" s="79"/>
      <c r="IJ4735" s="79"/>
      <c r="IK4735" s="79"/>
      <c r="IL4735" s="79"/>
    </row>
    <row r="4736" s="93" customFormat="1" ht="15.75" customHeight="1" spans="3:246">
      <c r="C4736" s="97"/>
      <c r="D4736" s="98"/>
      <c r="F4736" s="99"/>
      <c r="G4736" s="98"/>
      <c r="IE4736" s="79"/>
      <c r="IF4736" s="79"/>
      <c r="IG4736" s="79"/>
      <c r="IH4736" s="79"/>
      <c r="II4736" s="79"/>
      <c r="IJ4736" s="79"/>
      <c r="IK4736" s="79"/>
      <c r="IL4736" s="79"/>
    </row>
    <row r="4737" s="93" customFormat="1" ht="15.75" customHeight="1" spans="3:246">
      <c r="C4737" s="97"/>
      <c r="D4737" s="98"/>
      <c r="F4737" s="99"/>
      <c r="G4737" s="98"/>
      <c r="IE4737" s="79"/>
      <c r="IF4737" s="79"/>
      <c r="IG4737" s="79"/>
      <c r="IH4737" s="79"/>
      <c r="II4737" s="79"/>
      <c r="IJ4737" s="79"/>
      <c r="IK4737" s="79"/>
      <c r="IL4737" s="79"/>
    </row>
    <row r="4738" s="93" customFormat="1" ht="15.75" customHeight="1" spans="3:246">
      <c r="C4738" s="97"/>
      <c r="D4738" s="98"/>
      <c r="F4738" s="99"/>
      <c r="G4738" s="98"/>
      <c r="IE4738" s="79"/>
      <c r="IF4738" s="79"/>
      <c r="IG4738" s="79"/>
      <c r="IH4738" s="79"/>
      <c r="II4738" s="79"/>
      <c r="IJ4738" s="79"/>
      <c r="IK4738" s="79"/>
      <c r="IL4738" s="79"/>
    </row>
    <row r="4739" s="93" customFormat="1" ht="15.75" customHeight="1" spans="3:246">
      <c r="C4739" s="97"/>
      <c r="D4739" s="98"/>
      <c r="F4739" s="99"/>
      <c r="G4739" s="98"/>
      <c r="IE4739" s="79"/>
      <c r="IF4739" s="79"/>
      <c r="IG4739" s="79"/>
      <c r="IH4739" s="79"/>
      <c r="II4739" s="79"/>
      <c r="IJ4739" s="79"/>
      <c r="IK4739" s="79"/>
      <c r="IL4739" s="79"/>
    </row>
    <row r="4740" s="93" customFormat="1" ht="15.75" customHeight="1" spans="3:246">
      <c r="C4740" s="97"/>
      <c r="D4740" s="98"/>
      <c r="F4740" s="99"/>
      <c r="G4740" s="98"/>
      <c r="IE4740" s="79"/>
      <c r="IF4740" s="79"/>
      <c r="IG4740" s="79"/>
      <c r="IH4740" s="79"/>
      <c r="II4740" s="79"/>
      <c r="IJ4740" s="79"/>
      <c r="IK4740" s="79"/>
      <c r="IL4740" s="79"/>
    </row>
    <row r="4741" s="93" customFormat="1" ht="15.75" customHeight="1" spans="3:246">
      <c r="C4741" s="97"/>
      <c r="D4741" s="98"/>
      <c r="F4741" s="99"/>
      <c r="G4741" s="98"/>
      <c r="IE4741" s="79"/>
      <c r="IF4741" s="79"/>
      <c r="IG4741" s="79"/>
      <c r="IH4741" s="79"/>
      <c r="II4741" s="79"/>
      <c r="IJ4741" s="79"/>
      <c r="IK4741" s="79"/>
      <c r="IL4741" s="79"/>
    </row>
    <row r="4742" s="93" customFormat="1" ht="15.75" customHeight="1" spans="3:246">
      <c r="C4742" s="97"/>
      <c r="D4742" s="98"/>
      <c r="F4742" s="99"/>
      <c r="G4742" s="98"/>
      <c r="IE4742" s="79"/>
      <c r="IF4742" s="79"/>
      <c r="IG4742" s="79"/>
      <c r="IH4742" s="79"/>
      <c r="II4742" s="79"/>
      <c r="IJ4742" s="79"/>
      <c r="IK4742" s="79"/>
      <c r="IL4742" s="79"/>
    </row>
    <row r="4743" s="93" customFormat="1" ht="15.75" customHeight="1" spans="3:246">
      <c r="C4743" s="97"/>
      <c r="D4743" s="98"/>
      <c r="F4743" s="99"/>
      <c r="G4743" s="98"/>
      <c r="IE4743" s="79"/>
      <c r="IF4743" s="79"/>
      <c r="IG4743" s="79"/>
      <c r="IH4743" s="79"/>
      <c r="II4743" s="79"/>
      <c r="IJ4743" s="79"/>
      <c r="IK4743" s="79"/>
      <c r="IL4743" s="79"/>
    </row>
    <row r="4744" s="93" customFormat="1" ht="15.75" customHeight="1" spans="3:246">
      <c r="C4744" s="97"/>
      <c r="D4744" s="98"/>
      <c r="F4744" s="99"/>
      <c r="G4744" s="98"/>
      <c r="IE4744" s="79"/>
      <c r="IF4744" s="79"/>
      <c r="IG4744" s="79"/>
      <c r="IH4744" s="79"/>
      <c r="II4744" s="79"/>
      <c r="IJ4744" s="79"/>
      <c r="IK4744" s="79"/>
      <c r="IL4744" s="79"/>
    </row>
    <row r="4745" s="93" customFormat="1" ht="15.75" customHeight="1" spans="3:246">
      <c r="C4745" s="97"/>
      <c r="D4745" s="98"/>
      <c r="F4745" s="99"/>
      <c r="G4745" s="98"/>
      <c r="IE4745" s="79"/>
      <c r="IF4745" s="79"/>
      <c r="IG4745" s="79"/>
      <c r="IH4745" s="79"/>
      <c r="II4745" s="79"/>
      <c r="IJ4745" s="79"/>
      <c r="IK4745" s="79"/>
      <c r="IL4745" s="79"/>
    </row>
    <row r="4746" s="93" customFormat="1" ht="15.75" customHeight="1" spans="3:246">
      <c r="C4746" s="97"/>
      <c r="D4746" s="98"/>
      <c r="F4746" s="99"/>
      <c r="G4746" s="98"/>
      <c r="IE4746" s="79"/>
      <c r="IF4746" s="79"/>
      <c r="IG4746" s="79"/>
      <c r="IH4746" s="79"/>
      <c r="II4746" s="79"/>
      <c r="IJ4746" s="79"/>
      <c r="IK4746" s="79"/>
      <c r="IL4746" s="79"/>
    </row>
    <row r="4747" s="93" customFormat="1" ht="15.75" customHeight="1" spans="3:246">
      <c r="C4747" s="97"/>
      <c r="D4747" s="98"/>
      <c r="F4747" s="99"/>
      <c r="G4747" s="98"/>
      <c r="IE4747" s="79"/>
      <c r="IF4747" s="79"/>
      <c r="IG4747" s="79"/>
      <c r="IH4747" s="79"/>
      <c r="II4747" s="79"/>
      <c r="IJ4747" s="79"/>
      <c r="IK4747" s="79"/>
      <c r="IL4747" s="79"/>
    </row>
    <row r="4748" s="93" customFormat="1" ht="15.75" customHeight="1" spans="3:246">
      <c r="C4748" s="97"/>
      <c r="D4748" s="98"/>
      <c r="F4748" s="99"/>
      <c r="G4748" s="98"/>
      <c r="IE4748" s="79"/>
      <c r="IF4748" s="79"/>
      <c r="IG4748" s="79"/>
      <c r="IH4748" s="79"/>
      <c r="II4748" s="79"/>
      <c r="IJ4748" s="79"/>
      <c r="IK4748" s="79"/>
      <c r="IL4748" s="79"/>
    </row>
    <row r="4749" s="93" customFormat="1" ht="15.75" customHeight="1" spans="3:246">
      <c r="C4749" s="97"/>
      <c r="D4749" s="98"/>
      <c r="F4749" s="99"/>
      <c r="G4749" s="98"/>
      <c r="IE4749" s="79"/>
      <c r="IF4749" s="79"/>
      <c r="IG4749" s="79"/>
      <c r="IH4749" s="79"/>
      <c r="II4749" s="79"/>
      <c r="IJ4749" s="79"/>
      <c r="IK4749" s="79"/>
      <c r="IL4749" s="79"/>
    </row>
    <row r="4750" s="93" customFormat="1" ht="15.75" customHeight="1" spans="3:246">
      <c r="C4750" s="97"/>
      <c r="D4750" s="98"/>
      <c r="F4750" s="99"/>
      <c r="G4750" s="98"/>
      <c r="IE4750" s="79"/>
      <c r="IF4750" s="79"/>
      <c r="IG4750" s="79"/>
      <c r="IH4750" s="79"/>
      <c r="II4750" s="79"/>
      <c r="IJ4750" s="79"/>
      <c r="IK4750" s="79"/>
      <c r="IL4750" s="79"/>
    </row>
    <row r="4751" s="93" customFormat="1" ht="15.75" customHeight="1" spans="3:246">
      <c r="C4751" s="97"/>
      <c r="D4751" s="98"/>
      <c r="F4751" s="99"/>
      <c r="G4751" s="98"/>
      <c r="IE4751" s="79"/>
      <c r="IF4751" s="79"/>
      <c r="IG4751" s="79"/>
      <c r="IH4751" s="79"/>
      <c r="II4751" s="79"/>
      <c r="IJ4751" s="79"/>
      <c r="IK4751" s="79"/>
      <c r="IL4751" s="79"/>
    </row>
    <row r="4752" s="93" customFormat="1" ht="15.75" customHeight="1" spans="3:246">
      <c r="C4752" s="97"/>
      <c r="D4752" s="98"/>
      <c r="F4752" s="99"/>
      <c r="G4752" s="98"/>
      <c r="IE4752" s="79"/>
      <c r="IF4752" s="79"/>
      <c r="IG4752" s="79"/>
      <c r="IH4752" s="79"/>
      <c r="II4752" s="79"/>
      <c r="IJ4752" s="79"/>
      <c r="IK4752" s="79"/>
      <c r="IL4752" s="79"/>
    </row>
    <row r="4753" s="93" customFormat="1" ht="15.75" customHeight="1" spans="3:246">
      <c r="C4753" s="97"/>
      <c r="D4753" s="98"/>
      <c r="F4753" s="99"/>
      <c r="G4753" s="98"/>
      <c r="IE4753" s="79"/>
      <c r="IF4753" s="79"/>
      <c r="IG4753" s="79"/>
      <c r="IH4753" s="79"/>
      <c r="II4753" s="79"/>
      <c r="IJ4753" s="79"/>
      <c r="IK4753" s="79"/>
      <c r="IL4753" s="79"/>
    </row>
    <row r="4754" s="93" customFormat="1" ht="15.75" customHeight="1" spans="3:246">
      <c r="C4754" s="97"/>
      <c r="D4754" s="98"/>
      <c r="F4754" s="99"/>
      <c r="G4754" s="98"/>
      <c r="IE4754" s="79"/>
      <c r="IF4754" s="79"/>
      <c r="IG4754" s="79"/>
      <c r="IH4754" s="79"/>
      <c r="II4754" s="79"/>
      <c r="IJ4754" s="79"/>
      <c r="IK4754" s="79"/>
      <c r="IL4754" s="79"/>
    </row>
    <row r="4755" s="93" customFormat="1" ht="15.75" customHeight="1" spans="3:246">
      <c r="C4755" s="97"/>
      <c r="D4755" s="98"/>
      <c r="F4755" s="99"/>
      <c r="G4755" s="98"/>
      <c r="IE4755" s="79"/>
      <c r="IF4755" s="79"/>
      <c r="IG4755" s="79"/>
      <c r="IH4755" s="79"/>
      <c r="II4755" s="79"/>
      <c r="IJ4755" s="79"/>
      <c r="IK4755" s="79"/>
      <c r="IL4755" s="79"/>
    </row>
    <row r="4756" s="93" customFormat="1" ht="15.75" customHeight="1" spans="3:246">
      <c r="C4756" s="97"/>
      <c r="D4756" s="98"/>
      <c r="F4756" s="99"/>
      <c r="G4756" s="98"/>
      <c r="IE4756" s="79"/>
      <c r="IF4756" s="79"/>
      <c r="IG4756" s="79"/>
      <c r="IH4756" s="79"/>
      <c r="II4756" s="79"/>
      <c r="IJ4756" s="79"/>
      <c r="IK4756" s="79"/>
      <c r="IL4756" s="79"/>
    </row>
    <row r="4757" s="93" customFormat="1" ht="15.75" customHeight="1" spans="3:246">
      <c r="C4757" s="97"/>
      <c r="D4757" s="98"/>
      <c r="F4757" s="99"/>
      <c r="G4757" s="98"/>
      <c r="IE4757" s="79"/>
      <c r="IF4757" s="79"/>
      <c r="IG4757" s="79"/>
      <c r="IH4757" s="79"/>
      <c r="II4757" s="79"/>
      <c r="IJ4757" s="79"/>
      <c r="IK4757" s="79"/>
      <c r="IL4757" s="79"/>
    </row>
    <row r="4758" s="93" customFormat="1" ht="15.75" customHeight="1" spans="3:246">
      <c r="C4758" s="97"/>
      <c r="D4758" s="98"/>
      <c r="F4758" s="99"/>
      <c r="G4758" s="98"/>
      <c r="IE4758" s="79"/>
      <c r="IF4758" s="79"/>
      <c r="IG4758" s="79"/>
      <c r="IH4758" s="79"/>
      <c r="II4758" s="79"/>
      <c r="IJ4758" s="79"/>
      <c r="IK4758" s="79"/>
      <c r="IL4758" s="79"/>
    </row>
    <row r="4759" s="93" customFormat="1" ht="15.75" customHeight="1" spans="3:246">
      <c r="C4759" s="97"/>
      <c r="D4759" s="98"/>
      <c r="F4759" s="99"/>
      <c r="G4759" s="98"/>
      <c r="IE4759" s="79"/>
      <c r="IF4759" s="79"/>
      <c r="IG4759" s="79"/>
      <c r="IH4759" s="79"/>
      <c r="II4759" s="79"/>
      <c r="IJ4759" s="79"/>
      <c r="IK4759" s="79"/>
      <c r="IL4759" s="79"/>
    </row>
    <row r="4760" s="93" customFormat="1" ht="15.75" customHeight="1" spans="3:246">
      <c r="C4760" s="97"/>
      <c r="D4760" s="98"/>
      <c r="F4760" s="99"/>
      <c r="G4760" s="98"/>
      <c r="IE4760" s="79"/>
      <c r="IF4760" s="79"/>
      <c r="IG4760" s="79"/>
      <c r="IH4760" s="79"/>
      <c r="II4760" s="79"/>
      <c r="IJ4760" s="79"/>
      <c r="IK4760" s="79"/>
      <c r="IL4760" s="79"/>
    </row>
    <row r="4761" s="93" customFormat="1" ht="15.75" customHeight="1" spans="3:246">
      <c r="C4761" s="97"/>
      <c r="D4761" s="98"/>
      <c r="F4761" s="99"/>
      <c r="G4761" s="98"/>
      <c r="IE4761" s="79"/>
      <c r="IF4761" s="79"/>
      <c r="IG4761" s="79"/>
      <c r="IH4761" s="79"/>
      <c r="II4761" s="79"/>
      <c r="IJ4761" s="79"/>
      <c r="IK4761" s="79"/>
      <c r="IL4761" s="79"/>
    </row>
    <row r="4762" s="93" customFormat="1" ht="15.75" customHeight="1" spans="3:246">
      <c r="C4762" s="97"/>
      <c r="D4762" s="98"/>
      <c r="F4762" s="99"/>
      <c r="G4762" s="98"/>
      <c r="IE4762" s="79"/>
      <c r="IF4762" s="79"/>
      <c r="IG4762" s="79"/>
      <c r="IH4762" s="79"/>
      <c r="II4762" s="79"/>
      <c r="IJ4762" s="79"/>
      <c r="IK4762" s="79"/>
      <c r="IL4762" s="79"/>
    </row>
    <row r="4763" s="93" customFormat="1" ht="15.75" customHeight="1" spans="3:246">
      <c r="C4763" s="97"/>
      <c r="D4763" s="98"/>
      <c r="F4763" s="99"/>
      <c r="G4763" s="98"/>
      <c r="IE4763" s="79"/>
      <c r="IF4763" s="79"/>
      <c r="IG4763" s="79"/>
      <c r="IH4763" s="79"/>
      <c r="II4763" s="79"/>
      <c r="IJ4763" s="79"/>
      <c r="IK4763" s="79"/>
      <c r="IL4763" s="79"/>
    </row>
    <row r="4764" s="93" customFormat="1" ht="15.75" customHeight="1" spans="3:246">
      <c r="C4764" s="97"/>
      <c r="D4764" s="98"/>
      <c r="F4764" s="99"/>
      <c r="G4764" s="98"/>
      <c r="IE4764" s="79"/>
      <c r="IF4764" s="79"/>
      <c r="IG4764" s="79"/>
      <c r="IH4764" s="79"/>
      <c r="II4764" s="79"/>
      <c r="IJ4764" s="79"/>
      <c r="IK4764" s="79"/>
      <c r="IL4764" s="79"/>
    </row>
    <row r="4765" s="93" customFormat="1" ht="15.75" customHeight="1" spans="3:246">
      <c r="C4765" s="97"/>
      <c r="D4765" s="98"/>
      <c r="F4765" s="99"/>
      <c r="G4765" s="98"/>
      <c r="IE4765" s="79"/>
      <c r="IF4765" s="79"/>
      <c r="IG4765" s="79"/>
      <c r="IH4765" s="79"/>
      <c r="II4765" s="79"/>
      <c r="IJ4765" s="79"/>
      <c r="IK4765" s="79"/>
      <c r="IL4765" s="79"/>
    </row>
    <row r="4766" s="93" customFormat="1" ht="15.75" customHeight="1" spans="3:246">
      <c r="C4766" s="97"/>
      <c r="D4766" s="98"/>
      <c r="F4766" s="99"/>
      <c r="G4766" s="98"/>
      <c r="IE4766" s="79"/>
      <c r="IF4766" s="79"/>
      <c r="IG4766" s="79"/>
      <c r="IH4766" s="79"/>
      <c r="II4766" s="79"/>
      <c r="IJ4766" s="79"/>
      <c r="IK4766" s="79"/>
      <c r="IL4766" s="79"/>
    </row>
    <row r="4767" s="93" customFormat="1" ht="15.75" customHeight="1" spans="3:246">
      <c r="C4767" s="97"/>
      <c r="D4767" s="98"/>
      <c r="F4767" s="99"/>
      <c r="G4767" s="98"/>
      <c r="IE4767" s="79"/>
      <c r="IF4767" s="79"/>
      <c r="IG4767" s="79"/>
      <c r="IH4767" s="79"/>
      <c r="II4767" s="79"/>
      <c r="IJ4767" s="79"/>
      <c r="IK4767" s="79"/>
      <c r="IL4767" s="79"/>
    </row>
    <row r="4768" s="93" customFormat="1" ht="15.75" customHeight="1" spans="3:246">
      <c r="C4768" s="97"/>
      <c r="D4768" s="98"/>
      <c r="F4768" s="99"/>
      <c r="G4768" s="98"/>
      <c r="IE4768" s="79"/>
      <c r="IF4768" s="79"/>
      <c r="IG4768" s="79"/>
      <c r="IH4768" s="79"/>
      <c r="II4768" s="79"/>
      <c r="IJ4768" s="79"/>
      <c r="IK4768" s="79"/>
      <c r="IL4768" s="79"/>
    </row>
    <row r="4769" s="93" customFormat="1" ht="15.75" customHeight="1" spans="3:246">
      <c r="C4769" s="97"/>
      <c r="D4769" s="98"/>
      <c r="F4769" s="99"/>
      <c r="G4769" s="98"/>
      <c r="IE4769" s="79"/>
      <c r="IF4769" s="79"/>
      <c r="IG4769" s="79"/>
      <c r="IH4769" s="79"/>
      <c r="II4769" s="79"/>
      <c r="IJ4769" s="79"/>
      <c r="IK4769" s="79"/>
      <c r="IL4769" s="79"/>
    </row>
    <row r="4770" s="93" customFormat="1" ht="15.75" customHeight="1" spans="3:246">
      <c r="C4770" s="97"/>
      <c r="D4770" s="98"/>
      <c r="F4770" s="99"/>
      <c r="G4770" s="98"/>
      <c r="IE4770" s="79"/>
      <c r="IF4770" s="79"/>
      <c r="IG4770" s="79"/>
      <c r="IH4770" s="79"/>
      <c r="II4770" s="79"/>
      <c r="IJ4770" s="79"/>
      <c r="IK4770" s="79"/>
      <c r="IL4770" s="79"/>
    </row>
    <row r="4771" s="93" customFormat="1" ht="15.75" customHeight="1" spans="3:246">
      <c r="C4771" s="97"/>
      <c r="D4771" s="98"/>
      <c r="F4771" s="99"/>
      <c r="G4771" s="98"/>
      <c r="IE4771" s="79"/>
      <c r="IF4771" s="79"/>
      <c r="IG4771" s="79"/>
      <c r="IH4771" s="79"/>
      <c r="II4771" s="79"/>
      <c r="IJ4771" s="79"/>
      <c r="IK4771" s="79"/>
      <c r="IL4771" s="79"/>
    </row>
    <row r="4772" s="93" customFormat="1" ht="15.75" customHeight="1" spans="3:246">
      <c r="C4772" s="97"/>
      <c r="D4772" s="98"/>
      <c r="F4772" s="99"/>
      <c r="G4772" s="98"/>
      <c r="IE4772" s="79"/>
      <c r="IF4772" s="79"/>
      <c r="IG4772" s="79"/>
      <c r="IH4772" s="79"/>
      <c r="II4772" s="79"/>
      <c r="IJ4772" s="79"/>
      <c r="IK4772" s="79"/>
      <c r="IL4772" s="79"/>
    </row>
    <row r="4773" s="93" customFormat="1" ht="15.75" customHeight="1" spans="3:246">
      <c r="C4773" s="97"/>
      <c r="D4773" s="98"/>
      <c r="F4773" s="99"/>
      <c r="G4773" s="98"/>
      <c r="IE4773" s="79"/>
      <c r="IF4773" s="79"/>
      <c r="IG4773" s="79"/>
      <c r="IH4773" s="79"/>
      <c r="II4773" s="79"/>
      <c r="IJ4773" s="79"/>
      <c r="IK4773" s="79"/>
      <c r="IL4773" s="79"/>
    </row>
    <row r="4774" s="93" customFormat="1" ht="15.75" customHeight="1" spans="3:246">
      <c r="C4774" s="97"/>
      <c r="D4774" s="98"/>
      <c r="F4774" s="99"/>
      <c r="G4774" s="98"/>
      <c r="IE4774" s="79"/>
      <c r="IF4774" s="79"/>
      <c r="IG4774" s="79"/>
      <c r="IH4774" s="79"/>
      <c r="II4774" s="79"/>
      <c r="IJ4774" s="79"/>
      <c r="IK4774" s="79"/>
      <c r="IL4774" s="79"/>
    </row>
    <row r="4775" s="93" customFormat="1" ht="15.75" customHeight="1" spans="3:246">
      <c r="C4775" s="97"/>
      <c r="D4775" s="98"/>
      <c r="F4775" s="99"/>
      <c r="G4775" s="98"/>
      <c r="IE4775" s="79"/>
      <c r="IF4775" s="79"/>
      <c r="IG4775" s="79"/>
      <c r="IH4775" s="79"/>
      <c r="II4775" s="79"/>
      <c r="IJ4775" s="79"/>
      <c r="IK4775" s="79"/>
      <c r="IL4775" s="79"/>
    </row>
    <row r="4776" s="93" customFormat="1" ht="15.75" customHeight="1" spans="3:246">
      <c r="C4776" s="97"/>
      <c r="D4776" s="98"/>
      <c r="F4776" s="99"/>
      <c r="G4776" s="98"/>
      <c r="IE4776" s="79"/>
      <c r="IF4776" s="79"/>
      <c r="IG4776" s="79"/>
      <c r="IH4776" s="79"/>
      <c r="II4776" s="79"/>
      <c r="IJ4776" s="79"/>
      <c r="IK4776" s="79"/>
      <c r="IL4776" s="79"/>
    </row>
    <row r="4777" s="93" customFormat="1" ht="15.75" customHeight="1" spans="3:246">
      <c r="C4777" s="97"/>
      <c r="D4777" s="98"/>
      <c r="F4777" s="99"/>
      <c r="G4777" s="98"/>
      <c r="IE4777" s="79"/>
      <c r="IF4777" s="79"/>
      <c r="IG4777" s="79"/>
      <c r="IH4777" s="79"/>
      <c r="II4777" s="79"/>
      <c r="IJ4777" s="79"/>
      <c r="IK4777" s="79"/>
      <c r="IL4777" s="79"/>
    </row>
    <row r="4778" s="93" customFormat="1" ht="15.75" customHeight="1" spans="3:246">
      <c r="C4778" s="97"/>
      <c r="D4778" s="98"/>
      <c r="F4778" s="99"/>
      <c r="G4778" s="98"/>
      <c r="IE4778" s="79"/>
      <c r="IF4778" s="79"/>
      <c r="IG4778" s="79"/>
      <c r="IH4778" s="79"/>
      <c r="II4778" s="79"/>
      <c r="IJ4778" s="79"/>
      <c r="IK4778" s="79"/>
      <c r="IL4778" s="79"/>
    </row>
    <row r="4779" s="93" customFormat="1" ht="15.75" customHeight="1" spans="3:246">
      <c r="C4779" s="97"/>
      <c r="D4779" s="98"/>
      <c r="F4779" s="99"/>
      <c r="G4779" s="98"/>
      <c r="IE4779" s="79"/>
      <c r="IF4779" s="79"/>
      <c r="IG4779" s="79"/>
      <c r="IH4779" s="79"/>
      <c r="II4779" s="79"/>
      <c r="IJ4779" s="79"/>
      <c r="IK4779" s="79"/>
      <c r="IL4779" s="79"/>
    </row>
    <row r="4780" s="93" customFormat="1" ht="15.75" customHeight="1" spans="3:246">
      <c r="C4780" s="97"/>
      <c r="D4780" s="98"/>
      <c r="F4780" s="99"/>
      <c r="G4780" s="98"/>
      <c r="IE4780" s="79"/>
      <c r="IF4780" s="79"/>
      <c r="IG4780" s="79"/>
      <c r="IH4780" s="79"/>
      <c r="II4780" s="79"/>
      <c r="IJ4780" s="79"/>
      <c r="IK4780" s="79"/>
      <c r="IL4780" s="79"/>
    </row>
    <row r="4781" s="93" customFormat="1" ht="15.75" customHeight="1" spans="3:246">
      <c r="C4781" s="97"/>
      <c r="D4781" s="98"/>
      <c r="F4781" s="99"/>
      <c r="G4781" s="98"/>
      <c r="IE4781" s="79"/>
      <c r="IF4781" s="79"/>
      <c r="IG4781" s="79"/>
      <c r="IH4781" s="79"/>
      <c r="II4781" s="79"/>
      <c r="IJ4781" s="79"/>
      <c r="IK4781" s="79"/>
      <c r="IL4781" s="79"/>
    </row>
    <row r="4782" s="93" customFormat="1" ht="15.75" customHeight="1" spans="3:246">
      <c r="C4782" s="97"/>
      <c r="D4782" s="98"/>
      <c r="F4782" s="99"/>
      <c r="G4782" s="98"/>
      <c r="IE4782" s="79"/>
      <c r="IF4782" s="79"/>
      <c r="IG4782" s="79"/>
      <c r="IH4782" s="79"/>
      <c r="II4782" s="79"/>
      <c r="IJ4782" s="79"/>
      <c r="IK4782" s="79"/>
      <c r="IL4782" s="79"/>
    </row>
    <row r="4783" s="93" customFormat="1" ht="15.75" customHeight="1" spans="3:246">
      <c r="C4783" s="97"/>
      <c r="D4783" s="98"/>
      <c r="F4783" s="99"/>
      <c r="G4783" s="98"/>
      <c r="IE4783" s="79"/>
      <c r="IF4783" s="79"/>
      <c r="IG4783" s="79"/>
      <c r="IH4783" s="79"/>
      <c r="II4783" s="79"/>
      <c r="IJ4783" s="79"/>
      <c r="IK4783" s="79"/>
      <c r="IL4783" s="79"/>
    </row>
    <row r="4784" s="93" customFormat="1" ht="15.75" customHeight="1" spans="3:246">
      <c r="C4784" s="97"/>
      <c r="D4784" s="98"/>
      <c r="F4784" s="99"/>
      <c r="G4784" s="98"/>
      <c r="IE4784" s="79"/>
      <c r="IF4784" s="79"/>
      <c r="IG4784" s="79"/>
      <c r="IH4784" s="79"/>
      <c r="II4784" s="79"/>
      <c r="IJ4784" s="79"/>
      <c r="IK4784" s="79"/>
      <c r="IL4784" s="79"/>
    </row>
    <row r="4785" s="93" customFormat="1" ht="15.75" customHeight="1" spans="3:246">
      <c r="C4785" s="97"/>
      <c r="D4785" s="98"/>
      <c r="F4785" s="99"/>
      <c r="G4785" s="98"/>
      <c r="IE4785" s="79"/>
      <c r="IF4785" s="79"/>
      <c r="IG4785" s="79"/>
      <c r="IH4785" s="79"/>
      <c r="II4785" s="79"/>
      <c r="IJ4785" s="79"/>
      <c r="IK4785" s="79"/>
      <c r="IL4785" s="79"/>
    </row>
    <row r="4786" s="93" customFormat="1" ht="15.75" customHeight="1" spans="3:246">
      <c r="C4786" s="97"/>
      <c r="D4786" s="98"/>
      <c r="F4786" s="99"/>
      <c r="G4786" s="98"/>
      <c r="IE4786" s="79"/>
      <c r="IF4786" s="79"/>
      <c r="IG4786" s="79"/>
      <c r="IH4786" s="79"/>
      <c r="II4786" s="79"/>
      <c r="IJ4786" s="79"/>
      <c r="IK4786" s="79"/>
      <c r="IL4786" s="79"/>
    </row>
    <row r="4787" s="93" customFormat="1" ht="15.75" customHeight="1" spans="3:246">
      <c r="C4787" s="97"/>
      <c r="D4787" s="98"/>
      <c r="F4787" s="99"/>
      <c r="G4787" s="98"/>
      <c r="IE4787" s="79"/>
      <c r="IF4787" s="79"/>
      <c r="IG4787" s="79"/>
      <c r="IH4787" s="79"/>
      <c r="II4787" s="79"/>
      <c r="IJ4787" s="79"/>
      <c r="IK4787" s="79"/>
      <c r="IL4787" s="79"/>
    </row>
    <row r="4788" s="93" customFormat="1" ht="15.75" customHeight="1" spans="3:246">
      <c r="C4788" s="97"/>
      <c r="D4788" s="98"/>
      <c r="F4788" s="99"/>
      <c r="G4788" s="98"/>
      <c r="IE4788" s="79"/>
      <c r="IF4788" s="79"/>
      <c r="IG4788" s="79"/>
      <c r="IH4788" s="79"/>
      <c r="II4788" s="79"/>
      <c r="IJ4788" s="79"/>
      <c r="IK4788" s="79"/>
      <c r="IL4788" s="79"/>
    </row>
    <row r="4789" s="93" customFormat="1" ht="15.75" customHeight="1" spans="3:246">
      <c r="C4789" s="97"/>
      <c r="D4789" s="98"/>
      <c r="F4789" s="99"/>
      <c r="G4789" s="98"/>
      <c r="IE4789" s="79"/>
      <c r="IF4789" s="79"/>
      <c r="IG4789" s="79"/>
      <c r="IH4789" s="79"/>
      <c r="II4789" s="79"/>
      <c r="IJ4789" s="79"/>
      <c r="IK4789" s="79"/>
      <c r="IL4789" s="79"/>
    </row>
    <row r="4790" s="93" customFormat="1" ht="15.75" customHeight="1" spans="3:246">
      <c r="C4790" s="97"/>
      <c r="D4790" s="98"/>
      <c r="F4790" s="99"/>
      <c r="G4790" s="98"/>
      <c r="IE4790" s="79"/>
      <c r="IF4790" s="79"/>
      <c r="IG4790" s="79"/>
      <c r="IH4790" s="79"/>
      <c r="II4790" s="79"/>
      <c r="IJ4790" s="79"/>
      <c r="IK4790" s="79"/>
      <c r="IL4790" s="79"/>
    </row>
    <row r="4791" s="93" customFormat="1" ht="15.75" customHeight="1" spans="3:246">
      <c r="C4791" s="97"/>
      <c r="D4791" s="98"/>
      <c r="F4791" s="99"/>
      <c r="G4791" s="98"/>
      <c r="IE4791" s="79"/>
      <c r="IF4791" s="79"/>
      <c r="IG4791" s="79"/>
      <c r="IH4791" s="79"/>
      <c r="II4791" s="79"/>
      <c r="IJ4791" s="79"/>
      <c r="IK4791" s="79"/>
      <c r="IL4791" s="79"/>
    </row>
    <row r="4792" s="93" customFormat="1" ht="15.75" customHeight="1" spans="3:246">
      <c r="C4792" s="97"/>
      <c r="D4792" s="98"/>
      <c r="F4792" s="99"/>
      <c r="G4792" s="98"/>
      <c r="IE4792" s="79"/>
      <c r="IF4792" s="79"/>
      <c r="IG4792" s="79"/>
      <c r="IH4792" s="79"/>
      <c r="II4792" s="79"/>
      <c r="IJ4792" s="79"/>
      <c r="IK4792" s="79"/>
      <c r="IL4792" s="79"/>
    </row>
    <row r="4793" s="93" customFormat="1" ht="15.75" customHeight="1" spans="3:246">
      <c r="C4793" s="97"/>
      <c r="D4793" s="98"/>
      <c r="F4793" s="99"/>
      <c r="G4793" s="98"/>
      <c r="IE4793" s="79"/>
      <c r="IF4793" s="79"/>
      <c r="IG4793" s="79"/>
      <c r="IH4793" s="79"/>
      <c r="II4793" s="79"/>
      <c r="IJ4793" s="79"/>
      <c r="IK4793" s="79"/>
      <c r="IL4793" s="79"/>
    </row>
    <row r="4794" s="93" customFormat="1" ht="15.75" customHeight="1" spans="3:246">
      <c r="C4794" s="97"/>
      <c r="D4794" s="98"/>
      <c r="F4794" s="99"/>
      <c r="G4794" s="98"/>
      <c r="IE4794" s="79"/>
      <c r="IF4794" s="79"/>
      <c r="IG4794" s="79"/>
      <c r="IH4794" s="79"/>
      <c r="II4794" s="79"/>
      <c r="IJ4794" s="79"/>
      <c r="IK4794" s="79"/>
      <c r="IL4794" s="79"/>
    </row>
    <row r="4795" s="93" customFormat="1" ht="15.75" customHeight="1" spans="3:246">
      <c r="C4795" s="97"/>
      <c r="D4795" s="98"/>
      <c r="F4795" s="99"/>
      <c r="G4795" s="98"/>
      <c r="IE4795" s="79"/>
      <c r="IF4795" s="79"/>
      <c r="IG4795" s="79"/>
      <c r="IH4795" s="79"/>
      <c r="II4795" s="79"/>
      <c r="IJ4795" s="79"/>
      <c r="IK4795" s="79"/>
      <c r="IL4795" s="79"/>
    </row>
    <row r="4796" s="93" customFormat="1" ht="15.75" customHeight="1" spans="3:246">
      <c r="C4796" s="97"/>
      <c r="D4796" s="98"/>
      <c r="F4796" s="99"/>
      <c r="G4796" s="98"/>
      <c r="IE4796" s="79"/>
      <c r="IF4796" s="79"/>
      <c r="IG4796" s="79"/>
      <c r="IH4796" s="79"/>
      <c r="II4796" s="79"/>
      <c r="IJ4796" s="79"/>
      <c r="IK4796" s="79"/>
      <c r="IL4796" s="79"/>
    </row>
    <row r="4797" s="93" customFormat="1" ht="15.75" customHeight="1" spans="3:246">
      <c r="C4797" s="97"/>
      <c r="D4797" s="98"/>
      <c r="F4797" s="99"/>
      <c r="G4797" s="98"/>
      <c r="IE4797" s="79"/>
      <c r="IF4797" s="79"/>
      <c r="IG4797" s="79"/>
      <c r="IH4797" s="79"/>
      <c r="II4797" s="79"/>
      <c r="IJ4797" s="79"/>
      <c r="IK4797" s="79"/>
      <c r="IL4797" s="79"/>
    </row>
    <row r="4798" s="93" customFormat="1" ht="15.75" customHeight="1" spans="3:246">
      <c r="C4798" s="97"/>
      <c r="D4798" s="98"/>
      <c r="F4798" s="99"/>
      <c r="G4798" s="98"/>
      <c r="IE4798" s="79"/>
      <c r="IF4798" s="79"/>
      <c r="IG4798" s="79"/>
      <c r="IH4798" s="79"/>
      <c r="II4798" s="79"/>
      <c r="IJ4798" s="79"/>
      <c r="IK4798" s="79"/>
      <c r="IL4798" s="79"/>
    </row>
    <row r="4799" s="93" customFormat="1" ht="15.75" customHeight="1" spans="3:246">
      <c r="C4799" s="97"/>
      <c r="D4799" s="98"/>
      <c r="F4799" s="99"/>
      <c r="G4799" s="98"/>
      <c r="IE4799" s="79"/>
      <c r="IF4799" s="79"/>
      <c r="IG4799" s="79"/>
      <c r="IH4799" s="79"/>
      <c r="II4799" s="79"/>
      <c r="IJ4799" s="79"/>
      <c r="IK4799" s="79"/>
      <c r="IL4799" s="79"/>
    </row>
    <row r="4800" s="93" customFormat="1" ht="15.75" customHeight="1" spans="3:246">
      <c r="C4800" s="97"/>
      <c r="D4800" s="98"/>
      <c r="F4800" s="99"/>
      <c r="G4800" s="98"/>
      <c r="IE4800" s="79"/>
      <c r="IF4800" s="79"/>
      <c r="IG4800" s="79"/>
      <c r="IH4800" s="79"/>
      <c r="II4800" s="79"/>
      <c r="IJ4800" s="79"/>
      <c r="IK4800" s="79"/>
      <c r="IL4800" s="79"/>
    </row>
    <row r="4801" s="93" customFormat="1" ht="15.75" customHeight="1" spans="3:246">
      <c r="C4801" s="97"/>
      <c r="D4801" s="98"/>
      <c r="F4801" s="99"/>
      <c r="G4801" s="98"/>
      <c r="IE4801" s="79"/>
      <c r="IF4801" s="79"/>
      <c r="IG4801" s="79"/>
      <c r="IH4801" s="79"/>
      <c r="II4801" s="79"/>
      <c r="IJ4801" s="79"/>
      <c r="IK4801" s="79"/>
      <c r="IL4801" s="79"/>
    </row>
    <row r="4802" s="93" customFormat="1" ht="15.75" customHeight="1" spans="3:246">
      <c r="C4802" s="97"/>
      <c r="D4802" s="98"/>
      <c r="F4802" s="99"/>
      <c r="G4802" s="98"/>
      <c r="IE4802" s="79"/>
      <c r="IF4802" s="79"/>
      <c r="IG4802" s="79"/>
      <c r="IH4802" s="79"/>
      <c r="II4802" s="79"/>
      <c r="IJ4802" s="79"/>
      <c r="IK4802" s="79"/>
      <c r="IL4802" s="79"/>
    </row>
    <row r="4803" s="93" customFormat="1" ht="15.75" customHeight="1" spans="3:246">
      <c r="C4803" s="97"/>
      <c r="D4803" s="98"/>
      <c r="F4803" s="99"/>
      <c r="G4803" s="98"/>
      <c r="IE4803" s="79"/>
      <c r="IF4803" s="79"/>
      <c r="IG4803" s="79"/>
      <c r="IH4803" s="79"/>
      <c r="II4803" s="79"/>
      <c r="IJ4803" s="79"/>
      <c r="IK4803" s="79"/>
      <c r="IL4803" s="79"/>
    </row>
    <row r="4804" s="93" customFormat="1" ht="15.75" customHeight="1" spans="3:246">
      <c r="C4804" s="97"/>
      <c r="D4804" s="98"/>
      <c r="F4804" s="99"/>
      <c r="G4804" s="98"/>
      <c r="IE4804" s="79"/>
      <c r="IF4804" s="79"/>
      <c r="IG4804" s="79"/>
      <c r="IH4804" s="79"/>
      <c r="II4804" s="79"/>
      <c r="IJ4804" s="79"/>
      <c r="IK4804" s="79"/>
      <c r="IL4804" s="79"/>
    </row>
    <row r="4805" s="93" customFormat="1" ht="15.75" customHeight="1" spans="3:246">
      <c r="C4805" s="97"/>
      <c r="D4805" s="98"/>
      <c r="F4805" s="99"/>
      <c r="G4805" s="98"/>
      <c r="IE4805" s="79"/>
      <c r="IF4805" s="79"/>
      <c r="IG4805" s="79"/>
      <c r="IH4805" s="79"/>
      <c r="II4805" s="79"/>
      <c r="IJ4805" s="79"/>
      <c r="IK4805" s="79"/>
      <c r="IL4805" s="79"/>
    </row>
    <row r="4806" s="93" customFormat="1" ht="15.75" customHeight="1" spans="3:246">
      <c r="C4806" s="97"/>
      <c r="D4806" s="98"/>
      <c r="F4806" s="99"/>
      <c r="G4806" s="98"/>
      <c r="IE4806" s="79"/>
      <c r="IF4806" s="79"/>
      <c r="IG4806" s="79"/>
      <c r="IH4806" s="79"/>
      <c r="II4806" s="79"/>
      <c r="IJ4806" s="79"/>
      <c r="IK4806" s="79"/>
      <c r="IL4806" s="79"/>
    </row>
    <row r="4807" s="93" customFormat="1" ht="15.75" customHeight="1" spans="3:246">
      <c r="C4807" s="97"/>
      <c r="D4807" s="98"/>
      <c r="F4807" s="99"/>
      <c r="G4807" s="98"/>
      <c r="IE4807" s="79"/>
      <c r="IF4807" s="79"/>
      <c r="IG4807" s="79"/>
      <c r="IH4807" s="79"/>
      <c r="II4807" s="79"/>
      <c r="IJ4807" s="79"/>
      <c r="IK4807" s="79"/>
      <c r="IL4807" s="79"/>
    </row>
    <row r="4808" s="93" customFormat="1" ht="15.75" customHeight="1" spans="3:246">
      <c r="C4808" s="97"/>
      <c r="D4808" s="98"/>
      <c r="F4808" s="99"/>
      <c r="G4808" s="98"/>
      <c r="IE4808" s="79"/>
      <c r="IF4808" s="79"/>
      <c r="IG4808" s="79"/>
      <c r="IH4808" s="79"/>
      <c r="II4808" s="79"/>
      <c r="IJ4808" s="79"/>
      <c r="IK4808" s="79"/>
      <c r="IL4808" s="79"/>
    </row>
    <row r="4809" s="93" customFormat="1" ht="15.75" customHeight="1" spans="3:246">
      <c r="C4809" s="97"/>
      <c r="D4809" s="98"/>
      <c r="F4809" s="99"/>
      <c r="G4809" s="98"/>
      <c r="IE4809" s="79"/>
      <c r="IF4809" s="79"/>
      <c r="IG4809" s="79"/>
      <c r="IH4809" s="79"/>
      <c r="II4809" s="79"/>
      <c r="IJ4809" s="79"/>
      <c r="IK4809" s="79"/>
      <c r="IL4809" s="79"/>
    </row>
    <row r="4810" s="93" customFormat="1" ht="15.75" customHeight="1" spans="3:246">
      <c r="C4810" s="97"/>
      <c r="D4810" s="98"/>
      <c r="F4810" s="99"/>
      <c r="G4810" s="98"/>
      <c r="IE4810" s="79"/>
      <c r="IF4810" s="79"/>
      <c r="IG4810" s="79"/>
      <c r="IH4810" s="79"/>
      <c r="II4810" s="79"/>
      <c r="IJ4810" s="79"/>
      <c r="IK4810" s="79"/>
      <c r="IL4810" s="79"/>
    </row>
    <row r="4811" s="93" customFormat="1" ht="15.75" customHeight="1" spans="3:246">
      <c r="C4811" s="97"/>
      <c r="D4811" s="98"/>
      <c r="F4811" s="99"/>
      <c r="G4811" s="98"/>
      <c r="IE4811" s="79"/>
      <c r="IF4811" s="79"/>
      <c r="IG4811" s="79"/>
      <c r="IH4811" s="79"/>
      <c r="II4811" s="79"/>
      <c r="IJ4811" s="79"/>
      <c r="IK4811" s="79"/>
      <c r="IL4811" s="79"/>
    </row>
    <row r="4812" s="93" customFormat="1" ht="15.75" customHeight="1" spans="3:246">
      <c r="C4812" s="97"/>
      <c r="D4812" s="98"/>
      <c r="F4812" s="99"/>
      <c r="G4812" s="98"/>
      <c r="IE4812" s="79"/>
      <c r="IF4812" s="79"/>
      <c r="IG4812" s="79"/>
      <c r="IH4812" s="79"/>
      <c r="II4812" s="79"/>
      <c r="IJ4812" s="79"/>
      <c r="IK4812" s="79"/>
      <c r="IL4812" s="79"/>
    </row>
    <row r="4813" s="93" customFormat="1" ht="15.75" customHeight="1" spans="3:246">
      <c r="C4813" s="97"/>
      <c r="D4813" s="98"/>
      <c r="F4813" s="99"/>
      <c r="G4813" s="98"/>
      <c r="IE4813" s="79"/>
      <c r="IF4813" s="79"/>
      <c r="IG4813" s="79"/>
      <c r="IH4813" s="79"/>
      <c r="II4813" s="79"/>
      <c r="IJ4813" s="79"/>
      <c r="IK4813" s="79"/>
      <c r="IL4813" s="79"/>
    </row>
    <row r="4814" s="93" customFormat="1" ht="15.75" customHeight="1" spans="3:246">
      <c r="C4814" s="97"/>
      <c r="D4814" s="98"/>
      <c r="F4814" s="99"/>
      <c r="G4814" s="98"/>
      <c r="IE4814" s="79"/>
      <c r="IF4814" s="79"/>
      <c r="IG4814" s="79"/>
      <c r="IH4814" s="79"/>
      <c r="II4814" s="79"/>
      <c r="IJ4814" s="79"/>
      <c r="IK4814" s="79"/>
      <c r="IL4814" s="79"/>
    </row>
    <row r="4815" s="93" customFormat="1" ht="15.75" customHeight="1" spans="3:246">
      <c r="C4815" s="97"/>
      <c r="D4815" s="98"/>
      <c r="F4815" s="99"/>
      <c r="G4815" s="98"/>
      <c r="IE4815" s="79"/>
      <c r="IF4815" s="79"/>
      <c r="IG4815" s="79"/>
      <c r="IH4815" s="79"/>
      <c r="II4815" s="79"/>
      <c r="IJ4815" s="79"/>
      <c r="IK4815" s="79"/>
      <c r="IL4815" s="79"/>
    </row>
    <row r="4816" s="93" customFormat="1" ht="15.75" customHeight="1" spans="3:246">
      <c r="C4816" s="97"/>
      <c r="D4816" s="98"/>
      <c r="F4816" s="99"/>
      <c r="G4816" s="98"/>
      <c r="IE4816" s="79"/>
      <c r="IF4816" s="79"/>
      <c r="IG4816" s="79"/>
      <c r="IH4816" s="79"/>
      <c r="II4816" s="79"/>
      <c r="IJ4816" s="79"/>
      <c r="IK4816" s="79"/>
      <c r="IL4816" s="79"/>
    </row>
    <row r="4817" s="93" customFormat="1" ht="15.75" customHeight="1" spans="3:246">
      <c r="C4817" s="97"/>
      <c r="D4817" s="98"/>
      <c r="F4817" s="99"/>
      <c r="G4817" s="98"/>
      <c r="IE4817" s="79"/>
      <c r="IF4817" s="79"/>
      <c r="IG4817" s="79"/>
      <c r="IH4817" s="79"/>
      <c r="II4817" s="79"/>
      <c r="IJ4817" s="79"/>
      <c r="IK4817" s="79"/>
      <c r="IL4817" s="79"/>
    </row>
    <row r="4818" s="93" customFormat="1" ht="15.75" customHeight="1" spans="3:246">
      <c r="C4818" s="97"/>
      <c r="D4818" s="98"/>
      <c r="F4818" s="99"/>
      <c r="G4818" s="98"/>
      <c r="IE4818" s="79"/>
      <c r="IF4818" s="79"/>
      <c r="IG4818" s="79"/>
      <c r="IH4818" s="79"/>
      <c r="II4818" s="79"/>
      <c r="IJ4818" s="79"/>
      <c r="IK4818" s="79"/>
      <c r="IL4818" s="79"/>
    </row>
    <row r="4819" s="93" customFormat="1" ht="15.75" customHeight="1" spans="3:246">
      <c r="C4819" s="97"/>
      <c r="D4819" s="98"/>
      <c r="F4819" s="99"/>
      <c r="G4819" s="98"/>
      <c r="IE4819" s="79"/>
      <c r="IF4819" s="79"/>
      <c r="IG4819" s="79"/>
      <c r="IH4819" s="79"/>
      <c r="II4819" s="79"/>
      <c r="IJ4819" s="79"/>
      <c r="IK4819" s="79"/>
      <c r="IL4819" s="79"/>
    </row>
    <row r="4820" s="93" customFormat="1" ht="15.75" customHeight="1" spans="3:246">
      <c r="C4820" s="97"/>
      <c r="D4820" s="98"/>
      <c r="F4820" s="99"/>
      <c r="G4820" s="98"/>
      <c r="IE4820" s="79"/>
      <c r="IF4820" s="79"/>
      <c r="IG4820" s="79"/>
      <c r="IH4820" s="79"/>
      <c r="II4820" s="79"/>
      <c r="IJ4820" s="79"/>
      <c r="IK4820" s="79"/>
      <c r="IL4820" s="79"/>
    </row>
    <row r="4821" s="93" customFormat="1" ht="15.75" customHeight="1" spans="3:246">
      <c r="C4821" s="97"/>
      <c r="D4821" s="98"/>
      <c r="F4821" s="99"/>
      <c r="G4821" s="98"/>
      <c r="IE4821" s="79"/>
      <c r="IF4821" s="79"/>
      <c r="IG4821" s="79"/>
      <c r="IH4821" s="79"/>
      <c r="II4821" s="79"/>
      <c r="IJ4821" s="79"/>
      <c r="IK4821" s="79"/>
      <c r="IL4821" s="79"/>
    </row>
    <row r="4822" s="93" customFormat="1" ht="15.75" customHeight="1" spans="3:246">
      <c r="C4822" s="97"/>
      <c r="D4822" s="98"/>
      <c r="F4822" s="99"/>
      <c r="G4822" s="98"/>
      <c r="IE4822" s="79"/>
      <c r="IF4822" s="79"/>
      <c r="IG4822" s="79"/>
      <c r="IH4822" s="79"/>
      <c r="II4822" s="79"/>
      <c r="IJ4822" s="79"/>
      <c r="IK4822" s="79"/>
      <c r="IL4822" s="79"/>
    </row>
    <row r="4823" s="93" customFormat="1" ht="15.75" customHeight="1" spans="3:246">
      <c r="C4823" s="97"/>
      <c r="D4823" s="98"/>
      <c r="F4823" s="99"/>
      <c r="G4823" s="98"/>
      <c r="IE4823" s="79"/>
      <c r="IF4823" s="79"/>
      <c r="IG4823" s="79"/>
      <c r="IH4823" s="79"/>
      <c r="II4823" s="79"/>
      <c r="IJ4823" s="79"/>
      <c r="IK4823" s="79"/>
      <c r="IL4823" s="79"/>
    </row>
    <row r="4824" s="93" customFormat="1" ht="15.75" customHeight="1" spans="3:246">
      <c r="C4824" s="97"/>
      <c r="D4824" s="98"/>
      <c r="F4824" s="99"/>
      <c r="G4824" s="98"/>
      <c r="IE4824" s="79"/>
      <c r="IF4824" s="79"/>
      <c r="IG4824" s="79"/>
      <c r="IH4824" s="79"/>
      <c r="II4824" s="79"/>
      <c r="IJ4824" s="79"/>
      <c r="IK4824" s="79"/>
      <c r="IL4824" s="79"/>
    </row>
    <row r="4825" s="93" customFormat="1" ht="15.75" customHeight="1" spans="3:246">
      <c r="C4825" s="97"/>
      <c r="D4825" s="98"/>
      <c r="F4825" s="99"/>
      <c r="G4825" s="98"/>
      <c r="IE4825" s="79"/>
      <c r="IF4825" s="79"/>
      <c r="IG4825" s="79"/>
      <c r="IH4825" s="79"/>
      <c r="II4825" s="79"/>
      <c r="IJ4825" s="79"/>
      <c r="IK4825" s="79"/>
      <c r="IL4825" s="79"/>
    </row>
    <row r="4826" s="93" customFormat="1" ht="15.75" customHeight="1" spans="3:246">
      <c r="C4826" s="97"/>
      <c r="D4826" s="98"/>
      <c r="F4826" s="99"/>
      <c r="G4826" s="98"/>
      <c r="IE4826" s="79"/>
      <c r="IF4826" s="79"/>
      <c r="IG4826" s="79"/>
      <c r="IH4826" s="79"/>
      <c r="II4826" s="79"/>
      <c r="IJ4826" s="79"/>
      <c r="IK4826" s="79"/>
      <c r="IL4826" s="79"/>
    </row>
    <row r="4827" s="93" customFormat="1" ht="15.75" customHeight="1" spans="3:246">
      <c r="C4827" s="97"/>
      <c r="D4827" s="98"/>
      <c r="F4827" s="99"/>
      <c r="G4827" s="98"/>
      <c r="IE4827" s="79"/>
      <c r="IF4827" s="79"/>
      <c r="IG4827" s="79"/>
      <c r="IH4827" s="79"/>
      <c r="II4827" s="79"/>
      <c r="IJ4827" s="79"/>
      <c r="IK4827" s="79"/>
      <c r="IL4827" s="79"/>
    </row>
    <row r="4828" s="93" customFormat="1" ht="15.75" customHeight="1" spans="3:246">
      <c r="C4828" s="97"/>
      <c r="D4828" s="98"/>
      <c r="F4828" s="99"/>
      <c r="G4828" s="98"/>
      <c r="IE4828" s="79"/>
      <c r="IF4828" s="79"/>
      <c r="IG4828" s="79"/>
      <c r="IH4828" s="79"/>
      <c r="II4828" s="79"/>
      <c r="IJ4828" s="79"/>
      <c r="IK4828" s="79"/>
      <c r="IL4828" s="79"/>
    </row>
    <row r="4829" s="93" customFormat="1" ht="15.75" customHeight="1" spans="3:246">
      <c r="C4829" s="97"/>
      <c r="D4829" s="98"/>
      <c r="F4829" s="99"/>
      <c r="G4829" s="98"/>
      <c r="IE4829" s="79"/>
      <c r="IF4829" s="79"/>
      <c r="IG4829" s="79"/>
      <c r="IH4829" s="79"/>
      <c r="II4829" s="79"/>
      <c r="IJ4829" s="79"/>
      <c r="IK4829" s="79"/>
      <c r="IL4829" s="79"/>
    </row>
    <row r="4830" s="93" customFormat="1" ht="15.75" customHeight="1" spans="3:246">
      <c r="C4830" s="97"/>
      <c r="D4830" s="98"/>
      <c r="F4830" s="99"/>
      <c r="G4830" s="98"/>
      <c r="IE4830" s="79"/>
      <c r="IF4830" s="79"/>
      <c r="IG4830" s="79"/>
      <c r="IH4830" s="79"/>
      <c r="II4830" s="79"/>
      <c r="IJ4830" s="79"/>
      <c r="IK4830" s="79"/>
      <c r="IL4830" s="79"/>
    </row>
    <row r="4831" s="93" customFormat="1" ht="15.75" customHeight="1" spans="3:246">
      <c r="C4831" s="97"/>
      <c r="D4831" s="98"/>
      <c r="F4831" s="99"/>
      <c r="G4831" s="98"/>
      <c r="IE4831" s="79"/>
      <c r="IF4831" s="79"/>
      <c r="IG4831" s="79"/>
      <c r="IH4831" s="79"/>
      <c r="II4831" s="79"/>
      <c r="IJ4831" s="79"/>
      <c r="IK4831" s="79"/>
      <c r="IL4831" s="79"/>
    </row>
    <row r="4832" s="93" customFormat="1" ht="15.75" customHeight="1" spans="3:246">
      <c r="C4832" s="97"/>
      <c r="D4832" s="98"/>
      <c r="F4832" s="99"/>
      <c r="G4832" s="98"/>
      <c r="IE4832" s="79"/>
      <c r="IF4832" s="79"/>
      <c r="IG4832" s="79"/>
      <c r="IH4832" s="79"/>
      <c r="II4832" s="79"/>
      <c r="IJ4832" s="79"/>
      <c r="IK4832" s="79"/>
      <c r="IL4832" s="79"/>
    </row>
    <row r="4833" s="93" customFormat="1" ht="15.75" customHeight="1" spans="3:246">
      <c r="C4833" s="97"/>
      <c r="D4833" s="98"/>
      <c r="F4833" s="99"/>
      <c r="G4833" s="98"/>
      <c r="IE4833" s="79"/>
      <c r="IF4833" s="79"/>
      <c r="IG4833" s="79"/>
      <c r="IH4833" s="79"/>
      <c r="II4833" s="79"/>
      <c r="IJ4833" s="79"/>
      <c r="IK4833" s="79"/>
      <c r="IL4833" s="79"/>
    </row>
    <row r="4834" s="93" customFormat="1" ht="15.75" customHeight="1" spans="3:246">
      <c r="C4834" s="97"/>
      <c r="D4834" s="98"/>
      <c r="F4834" s="99"/>
      <c r="G4834" s="98"/>
      <c r="IE4834" s="79"/>
      <c r="IF4834" s="79"/>
      <c r="IG4834" s="79"/>
      <c r="IH4834" s="79"/>
      <c r="II4834" s="79"/>
      <c r="IJ4834" s="79"/>
      <c r="IK4834" s="79"/>
      <c r="IL4834" s="79"/>
    </row>
    <row r="4835" s="93" customFormat="1" ht="15.75" customHeight="1" spans="3:246">
      <c r="C4835" s="97"/>
      <c r="D4835" s="98"/>
      <c r="F4835" s="99"/>
      <c r="G4835" s="98"/>
      <c r="IE4835" s="79"/>
      <c r="IF4835" s="79"/>
      <c r="IG4835" s="79"/>
      <c r="IH4835" s="79"/>
      <c r="II4835" s="79"/>
      <c r="IJ4835" s="79"/>
      <c r="IK4835" s="79"/>
      <c r="IL4835" s="79"/>
    </row>
    <row r="4836" s="93" customFormat="1" ht="15.75" customHeight="1" spans="3:246">
      <c r="C4836" s="97"/>
      <c r="D4836" s="98"/>
      <c r="F4836" s="99"/>
      <c r="G4836" s="98"/>
      <c r="IE4836" s="79"/>
      <c r="IF4836" s="79"/>
      <c r="IG4836" s="79"/>
      <c r="IH4836" s="79"/>
      <c r="II4836" s="79"/>
      <c r="IJ4836" s="79"/>
      <c r="IK4836" s="79"/>
      <c r="IL4836" s="79"/>
    </row>
    <row r="4837" s="93" customFormat="1" ht="15.75" customHeight="1" spans="3:246">
      <c r="C4837" s="97"/>
      <c r="D4837" s="98"/>
      <c r="F4837" s="99"/>
      <c r="G4837" s="98"/>
      <c r="IE4837" s="79"/>
      <c r="IF4837" s="79"/>
      <c r="IG4837" s="79"/>
      <c r="IH4837" s="79"/>
      <c r="II4837" s="79"/>
      <c r="IJ4837" s="79"/>
      <c r="IK4837" s="79"/>
      <c r="IL4837" s="79"/>
    </row>
    <row r="4838" s="93" customFormat="1" ht="15.75" customHeight="1" spans="3:246">
      <c r="C4838" s="97"/>
      <c r="D4838" s="98"/>
      <c r="F4838" s="99"/>
      <c r="G4838" s="98"/>
      <c r="IE4838" s="79"/>
      <c r="IF4838" s="79"/>
      <c r="IG4838" s="79"/>
      <c r="IH4838" s="79"/>
      <c r="II4838" s="79"/>
      <c r="IJ4838" s="79"/>
      <c r="IK4838" s="79"/>
      <c r="IL4838" s="79"/>
    </row>
    <row r="4839" s="93" customFormat="1" ht="15.75" customHeight="1" spans="3:246">
      <c r="C4839" s="97"/>
      <c r="D4839" s="98"/>
      <c r="F4839" s="99"/>
      <c r="G4839" s="98"/>
      <c r="IE4839" s="79"/>
      <c r="IF4839" s="79"/>
      <c r="IG4839" s="79"/>
      <c r="IH4839" s="79"/>
      <c r="II4839" s="79"/>
      <c r="IJ4839" s="79"/>
      <c r="IK4839" s="79"/>
      <c r="IL4839" s="79"/>
    </row>
    <row r="4840" s="93" customFormat="1" ht="15.75" customHeight="1" spans="3:246">
      <c r="C4840" s="97"/>
      <c r="D4840" s="98"/>
      <c r="F4840" s="99"/>
      <c r="G4840" s="98"/>
      <c r="IE4840" s="79"/>
      <c r="IF4840" s="79"/>
      <c r="IG4840" s="79"/>
      <c r="IH4840" s="79"/>
      <c r="II4840" s="79"/>
      <c r="IJ4840" s="79"/>
      <c r="IK4840" s="79"/>
      <c r="IL4840" s="79"/>
    </row>
    <row r="4841" s="93" customFormat="1" ht="15.75" customHeight="1" spans="3:246">
      <c r="C4841" s="97"/>
      <c r="D4841" s="98"/>
      <c r="F4841" s="99"/>
      <c r="G4841" s="98"/>
      <c r="IE4841" s="79"/>
      <c r="IF4841" s="79"/>
      <c r="IG4841" s="79"/>
      <c r="IH4841" s="79"/>
      <c r="II4841" s="79"/>
      <c r="IJ4841" s="79"/>
      <c r="IK4841" s="79"/>
      <c r="IL4841" s="79"/>
    </row>
    <row r="4842" s="93" customFormat="1" ht="15.75" customHeight="1" spans="3:246">
      <c r="C4842" s="97"/>
      <c r="D4842" s="98"/>
      <c r="F4842" s="99"/>
      <c r="G4842" s="98"/>
      <c r="IE4842" s="79"/>
      <c r="IF4842" s="79"/>
      <c r="IG4842" s="79"/>
      <c r="IH4842" s="79"/>
      <c r="II4842" s="79"/>
      <c r="IJ4842" s="79"/>
      <c r="IK4842" s="79"/>
      <c r="IL4842" s="79"/>
    </row>
    <row r="4843" s="93" customFormat="1" ht="15.75" customHeight="1" spans="3:246">
      <c r="C4843" s="97"/>
      <c r="D4843" s="98"/>
      <c r="F4843" s="99"/>
      <c r="G4843" s="98"/>
      <c r="IE4843" s="79"/>
      <c r="IF4843" s="79"/>
      <c r="IG4843" s="79"/>
      <c r="IH4843" s="79"/>
      <c r="II4843" s="79"/>
      <c r="IJ4843" s="79"/>
      <c r="IK4843" s="79"/>
      <c r="IL4843" s="79"/>
    </row>
    <row r="4844" s="93" customFormat="1" ht="15.75" customHeight="1" spans="3:246">
      <c r="C4844" s="97"/>
      <c r="D4844" s="98"/>
      <c r="F4844" s="99"/>
      <c r="G4844" s="98"/>
      <c r="IE4844" s="79"/>
      <c r="IF4844" s="79"/>
      <c r="IG4844" s="79"/>
      <c r="IH4844" s="79"/>
      <c r="II4844" s="79"/>
      <c r="IJ4844" s="79"/>
      <c r="IK4844" s="79"/>
      <c r="IL4844" s="79"/>
    </row>
    <row r="4845" s="93" customFormat="1" ht="15.75" customHeight="1" spans="3:246">
      <c r="C4845" s="97"/>
      <c r="D4845" s="98"/>
      <c r="F4845" s="99"/>
      <c r="G4845" s="98"/>
      <c r="IE4845" s="79"/>
      <c r="IF4845" s="79"/>
      <c r="IG4845" s="79"/>
      <c r="IH4845" s="79"/>
      <c r="II4845" s="79"/>
      <c r="IJ4845" s="79"/>
      <c r="IK4845" s="79"/>
      <c r="IL4845" s="79"/>
    </row>
    <row r="4846" s="93" customFormat="1" ht="15.75" customHeight="1" spans="3:246">
      <c r="C4846" s="97"/>
      <c r="D4846" s="98"/>
      <c r="F4846" s="99"/>
      <c r="G4846" s="98"/>
      <c r="IE4846" s="79"/>
      <c r="IF4846" s="79"/>
      <c r="IG4846" s="79"/>
      <c r="IH4846" s="79"/>
      <c r="II4846" s="79"/>
      <c r="IJ4846" s="79"/>
      <c r="IK4846" s="79"/>
      <c r="IL4846" s="79"/>
    </row>
    <row r="4847" s="93" customFormat="1" ht="15.75" customHeight="1" spans="3:246">
      <c r="C4847" s="97"/>
      <c r="D4847" s="98"/>
      <c r="F4847" s="99"/>
      <c r="G4847" s="98"/>
      <c r="IE4847" s="79"/>
      <c r="IF4847" s="79"/>
      <c r="IG4847" s="79"/>
      <c r="IH4847" s="79"/>
      <c r="II4847" s="79"/>
      <c r="IJ4847" s="79"/>
      <c r="IK4847" s="79"/>
      <c r="IL4847" s="79"/>
    </row>
    <row r="4848" s="93" customFormat="1" ht="15.75" customHeight="1" spans="3:246">
      <c r="C4848" s="97"/>
      <c r="D4848" s="98"/>
      <c r="F4848" s="99"/>
      <c r="G4848" s="98"/>
      <c r="IE4848" s="79"/>
      <c r="IF4848" s="79"/>
      <c r="IG4848" s="79"/>
      <c r="IH4848" s="79"/>
      <c r="II4848" s="79"/>
      <c r="IJ4848" s="79"/>
      <c r="IK4848" s="79"/>
      <c r="IL4848" s="79"/>
    </row>
    <row r="4849" s="93" customFormat="1" ht="15.75" customHeight="1" spans="3:246">
      <c r="C4849" s="97"/>
      <c r="D4849" s="98"/>
      <c r="F4849" s="99"/>
      <c r="G4849" s="98"/>
      <c r="IE4849" s="79"/>
      <c r="IF4849" s="79"/>
      <c r="IG4849" s="79"/>
      <c r="IH4849" s="79"/>
      <c r="II4849" s="79"/>
      <c r="IJ4849" s="79"/>
      <c r="IK4849" s="79"/>
      <c r="IL4849" s="79"/>
    </row>
    <row r="4850" s="93" customFormat="1" ht="15.75" customHeight="1" spans="3:246">
      <c r="C4850" s="97"/>
      <c r="D4850" s="98"/>
      <c r="F4850" s="99"/>
      <c r="G4850" s="98"/>
      <c r="IE4850" s="79"/>
      <c r="IF4850" s="79"/>
      <c r="IG4850" s="79"/>
      <c r="IH4850" s="79"/>
      <c r="II4850" s="79"/>
      <c r="IJ4850" s="79"/>
      <c r="IK4850" s="79"/>
      <c r="IL4850" s="79"/>
    </row>
    <row r="4851" s="93" customFormat="1" ht="15.75" customHeight="1" spans="3:246">
      <c r="C4851" s="97"/>
      <c r="D4851" s="98"/>
      <c r="F4851" s="99"/>
      <c r="G4851" s="98"/>
      <c r="IE4851" s="79"/>
      <c r="IF4851" s="79"/>
      <c r="IG4851" s="79"/>
      <c r="IH4851" s="79"/>
      <c r="II4851" s="79"/>
      <c r="IJ4851" s="79"/>
      <c r="IK4851" s="79"/>
      <c r="IL4851" s="79"/>
    </row>
    <row r="4852" s="93" customFormat="1" ht="15.75" customHeight="1" spans="3:246">
      <c r="C4852" s="97"/>
      <c r="D4852" s="98"/>
      <c r="F4852" s="99"/>
      <c r="G4852" s="98"/>
      <c r="IE4852" s="79"/>
      <c r="IF4852" s="79"/>
      <c r="IG4852" s="79"/>
      <c r="IH4852" s="79"/>
      <c r="II4852" s="79"/>
      <c r="IJ4852" s="79"/>
      <c r="IK4852" s="79"/>
      <c r="IL4852" s="79"/>
    </row>
    <row r="4853" s="93" customFormat="1" ht="15.75" customHeight="1" spans="3:246">
      <c r="C4853" s="97"/>
      <c r="D4853" s="98"/>
      <c r="F4853" s="99"/>
      <c r="G4853" s="98"/>
      <c r="IE4853" s="79"/>
      <c r="IF4853" s="79"/>
      <c r="IG4853" s="79"/>
      <c r="IH4853" s="79"/>
      <c r="II4853" s="79"/>
      <c r="IJ4853" s="79"/>
      <c r="IK4853" s="79"/>
      <c r="IL4853" s="79"/>
    </row>
    <row r="4854" s="93" customFormat="1" ht="15.75" customHeight="1" spans="3:246">
      <c r="C4854" s="97"/>
      <c r="D4854" s="98"/>
      <c r="F4854" s="99"/>
      <c r="G4854" s="98"/>
      <c r="IE4854" s="79"/>
      <c r="IF4854" s="79"/>
      <c r="IG4854" s="79"/>
      <c r="IH4854" s="79"/>
      <c r="II4854" s="79"/>
      <c r="IJ4854" s="79"/>
      <c r="IK4854" s="79"/>
      <c r="IL4854" s="79"/>
    </row>
    <row r="4855" s="93" customFormat="1" ht="15.75" customHeight="1" spans="3:246">
      <c r="C4855" s="97"/>
      <c r="D4855" s="98"/>
      <c r="F4855" s="99"/>
      <c r="G4855" s="98"/>
      <c r="IE4855" s="79"/>
      <c r="IF4855" s="79"/>
      <c r="IG4855" s="79"/>
      <c r="IH4855" s="79"/>
      <c r="II4855" s="79"/>
      <c r="IJ4855" s="79"/>
      <c r="IK4855" s="79"/>
      <c r="IL4855" s="79"/>
    </row>
    <row r="4856" s="93" customFormat="1" ht="15.75" customHeight="1" spans="3:246">
      <c r="C4856" s="97"/>
      <c r="D4856" s="98"/>
      <c r="F4856" s="99"/>
      <c r="G4856" s="98"/>
      <c r="IE4856" s="79"/>
      <c r="IF4856" s="79"/>
      <c r="IG4856" s="79"/>
      <c r="IH4856" s="79"/>
      <c r="II4856" s="79"/>
      <c r="IJ4856" s="79"/>
      <c r="IK4856" s="79"/>
      <c r="IL4856" s="79"/>
    </row>
    <row r="4857" s="93" customFormat="1" ht="15.75" customHeight="1" spans="3:246">
      <c r="C4857" s="97"/>
      <c r="D4857" s="98"/>
      <c r="F4857" s="99"/>
      <c r="G4857" s="98"/>
      <c r="IE4857" s="79"/>
      <c r="IF4857" s="79"/>
      <c r="IG4857" s="79"/>
      <c r="IH4857" s="79"/>
      <c r="II4857" s="79"/>
      <c r="IJ4857" s="79"/>
      <c r="IK4857" s="79"/>
      <c r="IL4857" s="79"/>
    </row>
    <row r="4858" s="93" customFormat="1" ht="15.75" customHeight="1" spans="3:246">
      <c r="C4858" s="97"/>
      <c r="D4858" s="98"/>
      <c r="F4858" s="99"/>
      <c r="G4858" s="98"/>
      <c r="IE4858" s="79"/>
      <c r="IF4858" s="79"/>
      <c r="IG4858" s="79"/>
      <c r="IH4858" s="79"/>
      <c r="II4858" s="79"/>
      <c r="IJ4858" s="79"/>
      <c r="IK4858" s="79"/>
      <c r="IL4858" s="79"/>
    </row>
    <row r="4859" s="93" customFormat="1" ht="15.75" customHeight="1" spans="3:246">
      <c r="C4859" s="97"/>
      <c r="D4859" s="98"/>
      <c r="F4859" s="99"/>
      <c r="G4859" s="98"/>
      <c r="IE4859" s="79"/>
      <c r="IF4859" s="79"/>
      <c r="IG4859" s="79"/>
      <c r="IH4859" s="79"/>
      <c r="II4859" s="79"/>
      <c r="IJ4859" s="79"/>
      <c r="IK4859" s="79"/>
      <c r="IL4859" s="79"/>
    </row>
    <row r="4860" s="93" customFormat="1" ht="15.75" customHeight="1" spans="3:246">
      <c r="C4860" s="97"/>
      <c r="D4860" s="98"/>
      <c r="F4860" s="99"/>
      <c r="G4860" s="98"/>
      <c r="IE4860" s="79"/>
      <c r="IF4860" s="79"/>
      <c r="IG4860" s="79"/>
      <c r="IH4860" s="79"/>
      <c r="II4860" s="79"/>
      <c r="IJ4860" s="79"/>
      <c r="IK4860" s="79"/>
      <c r="IL4860" s="79"/>
    </row>
    <row r="4861" s="93" customFormat="1" ht="15.75" customHeight="1" spans="3:246">
      <c r="C4861" s="97"/>
      <c r="D4861" s="98"/>
      <c r="F4861" s="99"/>
      <c r="G4861" s="98"/>
      <c r="IE4861" s="79"/>
      <c r="IF4861" s="79"/>
      <c r="IG4861" s="79"/>
      <c r="IH4861" s="79"/>
      <c r="II4861" s="79"/>
      <c r="IJ4861" s="79"/>
      <c r="IK4861" s="79"/>
      <c r="IL4861" s="79"/>
    </row>
    <row r="4862" s="93" customFormat="1" ht="15.75" customHeight="1" spans="3:246">
      <c r="C4862" s="97"/>
      <c r="D4862" s="98"/>
      <c r="F4862" s="99"/>
      <c r="G4862" s="98"/>
      <c r="IE4862" s="79"/>
      <c r="IF4862" s="79"/>
      <c r="IG4862" s="79"/>
      <c r="IH4862" s="79"/>
      <c r="II4862" s="79"/>
      <c r="IJ4862" s="79"/>
      <c r="IK4862" s="79"/>
      <c r="IL4862" s="79"/>
    </row>
    <row r="4863" s="93" customFormat="1" ht="15.75" customHeight="1" spans="3:246">
      <c r="C4863" s="97"/>
      <c r="D4863" s="98"/>
      <c r="F4863" s="99"/>
      <c r="G4863" s="98"/>
      <c r="IE4863" s="79"/>
      <c r="IF4863" s="79"/>
      <c r="IG4863" s="79"/>
      <c r="IH4863" s="79"/>
      <c r="II4863" s="79"/>
      <c r="IJ4863" s="79"/>
      <c r="IK4863" s="79"/>
      <c r="IL4863" s="79"/>
    </row>
    <row r="4864" s="93" customFormat="1" ht="15.75" customHeight="1" spans="3:246">
      <c r="C4864" s="97"/>
      <c r="D4864" s="98"/>
      <c r="F4864" s="99"/>
      <c r="G4864" s="98"/>
      <c r="IE4864" s="79"/>
      <c r="IF4864" s="79"/>
      <c r="IG4864" s="79"/>
      <c r="IH4864" s="79"/>
      <c r="II4864" s="79"/>
      <c r="IJ4864" s="79"/>
      <c r="IK4864" s="79"/>
      <c r="IL4864" s="79"/>
    </row>
    <row r="4865" s="93" customFormat="1" ht="15.75" customHeight="1" spans="3:246">
      <c r="C4865" s="97"/>
      <c r="D4865" s="98"/>
      <c r="F4865" s="99"/>
      <c r="G4865" s="98"/>
      <c r="IE4865" s="79"/>
      <c r="IF4865" s="79"/>
      <c r="IG4865" s="79"/>
      <c r="IH4865" s="79"/>
      <c r="II4865" s="79"/>
      <c r="IJ4865" s="79"/>
      <c r="IK4865" s="79"/>
      <c r="IL4865" s="79"/>
    </row>
    <row r="4866" s="93" customFormat="1" ht="15.75" customHeight="1" spans="3:246">
      <c r="C4866" s="97"/>
      <c r="D4866" s="98"/>
      <c r="F4866" s="99"/>
      <c r="G4866" s="98"/>
      <c r="IE4866" s="79"/>
      <c r="IF4866" s="79"/>
      <c r="IG4866" s="79"/>
      <c r="IH4866" s="79"/>
      <c r="II4866" s="79"/>
      <c r="IJ4866" s="79"/>
      <c r="IK4866" s="79"/>
      <c r="IL4866" s="79"/>
    </row>
    <row r="4867" s="93" customFormat="1" ht="15.75" customHeight="1" spans="3:246">
      <c r="C4867" s="97"/>
      <c r="D4867" s="98"/>
      <c r="F4867" s="99"/>
      <c r="G4867" s="98"/>
      <c r="IE4867" s="79"/>
      <c r="IF4867" s="79"/>
      <c r="IG4867" s="79"/>
      <c r="IH4867" s="79"/>
      <c r="II4867" s="79"/>
      <c r="IJ4867" s="79"/>
      <c r="IK4867" s="79"/>
      <c r="IL4867" s="79"/>
    </row>
    <row r="4868" s="93" customFormat="1" ht="15.75" customHeight="1" spans="3:246">
      <c r="C4868" s="97"/>
      <c r="D4868" s="98"/>
      <c r="F4868" s="99"/>
      <c r="G4868" s="98"/>
      <c r="IE4868" s="79"/>
      <c r="IF4868" s="79"/>
      <c r="IG4868" s="79"/>
      <c r="IH4868" s="79"/>
      <c r="II4868" s="79"/>
      <c r="IJ4868" s="79"/>
      <c r="IK4868" s="79"/>
      <c r="IL4868" s="79"/>
    </row>
    <row r="4869" s="93" customFormat="1" ht="15.75" customHeight="1" spans="3:246">
      <c r="C4869" s="97"/>
      <c r="D4869" s="98"/>
      <c r="F4869" s="99"/>
      <c r="G4869" s="98"/>
      <c r="IE4869" s="79"/>
      <c r="IF4869" s="79"/>
      <c r="IG4869" s="79"/>
      <c r="IH4869" s="79"/>
      <c r="II4869" s="79"/>
      <c r="IJ4869" s="79"/>
      <c r="IK4869" s="79"/>
      <c r="IL4869" s="79"/>
    </row>
    <row r="4870" s="93" customFormat="1" ht="15.75" customHeight="1" spans="3:246">
      <c r="C4870" s="97"/>
      <c r="D4870" s="98"/>
      <c r="F4870" s="99"/>
      <c r="G4870" s="98"/>
      <c r="IE4870" s="79"/>
      <c r="IF4870" s="79"/>
      <c r="IG4870" s="79"/>
      <c r="IH4870" s="79"/>
      <c r="II4870" s="79"/>
      <c r="IJ4870" s="79"/>
      <c r="IK4870" s="79"/>
      <c r="IL4870" s="79"/>
    </row>
    <row r="4871" s="93" customFormat="1" ht="15.75" customHeight="1" spans="3:246">
      <c r="C4871" s="97"/>
      <c r="D4871" s="98"/>
      <c r="F4871" s="99"/>
      <c r="G4871" s="98"/>
      <c r="IE4871" s="79"/>
      <c r="IF4871" s="79"/>
      <c r="IG4871" s="79"/>
      <c r="IH4871" s="79"/>
      <c r="II4871" s="79"/>
      <c r="IJ4871" s="79"/>
      <c r="IK4871" s="79"/>
      <c r="IL4871" s="79"/>
    </row>
    <row r="4872" s="93" customFormat="1" ht="15.75" customHeight="1" spans="3:246">
      <c r="C4872" s="97"/>
      <c r="D4872" s="98"/>
      <c r="F4872" s="99"/>
      <c r="G4872" s="98"/>
      <c r="IE4872" s="79"/>
      <c r="IF4872" s="79"/>
      <c r="IG4872" s="79"/>
      <c r="IH4872" s="79"/>
      <c r="II4872" s="79"/>
      <c r="IJ4872" s="79"/>
      <c r="IK4872" s="79"/>
      <c r="IL4872" s="79"/>
    </row>
    <row r="4873" s="93" customFormat="1" ht="15.75" customHeight="1" spans="3:246">
      <c r="C4873" s="97"/>
      <c r="D4873" s="98"/>
      <c r="F4873" s="99"/>
      <c r="G4873" s="98"/>
      <c r="IE4873" s="79"/>
      <c r="IF4873" s="79"/>
      <c r="IG4873" s="79"/>
      <c r="IH4873" s="79"/>
      <c r="II4873" s="79"/>
      <c r="IJ4873" s="79"/>
      <c r="IK4873" s="79"/>
      <c r="IL4873" s="79"/>
    </row>
    <row r="4874" s="93" customFormat="1" ht="15.75" customHeight="1" spans="3:246">
      <c r="C4874" s="97"/>
      <c r="D4874" s="98"/>
      <c r="F4874" s="99"/>
      <c r="G4874" s="98"/>
      <c r="IE4874" s="79"/>
      <c r="IF4874" s="79"/>
      <c r="IG4874" s="79"/>
      <c r="IH4874" s="79"/>
      <c r="II4874" s="79"/>
      <c r="IJ4874" s="79"/>
      <c r="IK4874" s="79"/>
      <c r="IL4874" s="79"/>
    </row>
    <row r="4875" s="93" customFormat="1" ht="15.75" customHeight="1" spans="3:246">
      <c r="C4875" s="97"/>
      <c r="D4875" s="98"/>
      <c r="F4875" s="99"/>
      <c r="G4875" s="98"/>
      <c r="IE4875" s="79"/>
      <c r="IF4875" s="79"/>
      <c r="IG4875" s="79"/>
      <c r="IH4875" s="79"/>
      <c r="II4875" s="79"/>
      <c r="IJ4875" s="79"/>
      <c r="IK4875" s="79"/>
      <c r="IL4875" s="79"/>
    </row>
    <row r="4876" s="93" customFormat="1" ht="15.75" customHeight="1" spans="3:246">
      <c r="C4876" s="97"/>
      <c r="D4876" s="98"/>
      <c r="F4876" s="99"/>
      <c r="G4876" s="98"/>
      <c r="IE4876" s="79"/>
      <c r="IF4876" s="79"/>
      <c r="IG4876" s="79"/>
      <c r="IH4876" s="79"/>
      <c r="II4876" s="79"/>
      <c r="IJ4876" s="79"/>
      <c r="IK4876" s="79"/>
      <c r="IL4876" s="79"/>
    </row>
    <row r="4877" s="93" customFormat="1" ht="15.75" customHeight="1" spans="3:246">
      <c r="C4877" s="97"/>
      <c r="D4877" s="98"/>
      <c r="F4877" s="99"/>
      <c r="G4877" s="98"/>
      <c r="IE4877" s="79"/>
      <c r="IF4877" s="79"/>
      <c r="IG4877" s="79"/>
      <c r="IH4877" s="79"/>
      <c r="II4877" s="79"/>
      <c r="IJ4877" s="79"/>
      <c r="IK4877" s="79"/>
      <c r="IL4877" s="79"/>
    </row>
    <row r="4878" s="93" customFormat="1" ht="15.75" customHeight="1" spans="3:246">
      <c r="C4878" s="97"/>
      <c r="D4878" s="98"/>
      <c r="F4878" s="99"/>
      <c r="G4878" s="98"/>
      <c r="IE4878" s="79"/>
      <c r="IF4878" s="79"/>
      <c r="IG4878" s="79"/>
      <c r="IH4878" s="79"/>
      <c r="II4878" s="79"/>
      <c r="IJ4878" s="79"/>
      <c r="IK4878" s="79"/>
      <c r="IL4878" s="79"/>
    </row>
    <row r="4879" s="93" customFormat="1" ht="15.75" customHeight="1" spans="3:246">
      <c r="C4879" s="97"/>
      <c r="D4879" s="98"/>
      <c r="F4879" s="99"/>
      <c r="G4879" s="98"/>
      <c r="IE4879" s="79"/>
      <c r="IF4879" s="79"/>
      <c r="IG4879" s="79"/>
      <c r="IH4879" s="79"/>
      <c r="II4879" s="79"/>
      <c r="IJ4879" s="79"/>
      <c r="IK4879" s="79"/>
      <c r="IL4879" s="79"/>
    </row>
    <row r="4880" s="93" customFormat="1" ht="15.75" customHeight="1" spans="3:246">
      <c r="C4880" s="97"/>
      <c r="D4880" s="98"/>
      <c r="F4880" s="99"/>
      <c r="G4880" s="98"/>
      <c r="IE4880" s="79"/>
      <c r="IF4880" s="79"/>
      <c r="IG4880" s="79"/>
      <c r="IH4880" s="79"/>
      <c r="II4880" s="79"/>
      <c r="IJ4880" s="79"/>
      <c r="IK4880" s="79"/>
      <c r="IL4880" s="79"/>
    </row>
    <row r="4881" s="93" customFormat="1" ht="15.75" customHeight="1" spans="3:246">
      <c r="C4881" s="97"/>
      <c r="D4881" s="98"/>
      <c r="F4881" s="99"/>
      <c r="G4881" s="98"/>
      <c r="IE4881" s="79"/>
      <c r="IF4881" s="79"/>
      <c r="IG4881" s="79"/>
      <c r="IH4881" s="79"/>
      <c r="II4881" s="79"/>
      <c r="IJ4881" s="79"/>
      <c r="IK4881" s="79"/>
      <c r="IL4881" s="79"/>
    </row>
    <row r="4882" s="93" customFormat="1" ht="15.75" customHeight="1" spans="3:246">
      <c r="C4882" s="97"/>
      <c r="D4882" s="98"/>
      <c r="F4882" s="99"/>
      <c r="G4882" s="98"/>
      <c r="IE4882" s="79"/>
      <c r="IF4882" s="79"/>
      <c r="IG4882" s="79"/>
      <c r="IH4882" s="79"/>
      <c r="II4882" s="79"/>
      <c r="IJ4882" s="79"/>
      <c r="IK4882" s="79"/>
      <c r="IL4882" s="79"/>
    </row>
    <row r="4883" s="93" customFormat="1" ht="15.75" customHeight="1" spans="3:246">
      <c r="C4883" s="97"/>
      <c r="D4883" s="98"/>
      <c r="F4883" s="99"/>
      <c r="G4883" s="98"/>
      <c r="IE4883" s="79"/>
      <c r="IF4883" s="79"/>
      <c r="IG4883" s="79"/>
      <c r="IH4883" s="79"/>
      <c r="II4883" s="79"/>
      <c r="IJ4883" s="79"/>
      <c r="IK4883" s="79"/>
      <c r="IL4883" s="79"/>
    </row>
    <row r="4884" s="93" customFormat="1" ht="15.75" customHeight="1" spans="3:246">
      <c r="C4884" s="97"/>
      <c r="D4884" s="98"/>
      <c r="F4884" s="99"/>
      <c r="G4884" s="98"/>
      <c r="IE4884" s="79"/>
      <c r="IF4884" s="79"/>
      <c r="IG4884" s="79"/>
      <c r="IH4884" s="79"/>
      <c r="II4884" s="79"/>
      <c r="IJ4884" s="79"/>
      <c r="IK4884" s="79"/>
      <c r="IL4884" s="79"/>
    </row>
    <row r="4885" s="93" customFormat="1" ht="15.75" customHeight="1" spans="3:246">
      <c r="C4885" s="97"/>
      <c r="D4885" s="98"/>
      <c r="F4885" s="99"/>
      <c r="G4885" s="98"/>
      <c r="IE4885" s="79"/>
      <c r="IF4885" s="79"/>
      <c r="IG4885" s="79"/>
      <c r="IH4885" s="79"/>
      <c r="II4885" s="79"/>
      <c r="IJ4885" s="79"/>
      <c r="IK4885" s="79"/>
      <c r="IL4885" s="79"/>
    </row>
    <row r="4886" s="93" customFormat="1" ht="15.75" customHeight="1" spans="3:246">
      <c r="C4886" s="97"/>
      <c r="D4886" s="98"/>
      <c r="F4886" s="99"/>
      <c r="G4886" s="98"/>
      <c r="IE4886" s="79"/>
      <c r="IF4886" s="79"/>
      <c r="IG4886" s="79"/>
      <c r="IH4886" s="79"/>
      <c r="II4886" s="79"/>
      <c r="IJ4886" s="79"/>
      <c r="IK4886" s="79"/>
      <c r="IL4886" s="79"/>
    </row>
    <row r="4887" s="93" customFormat="1" ht="15.75" customHeight="1" spans="3:246">
      <c r="C4887" s="97"/>
      <c r="D4887" s="98"/>
      <c r="F4887" s="99"/>
      <c r="G4887" s="98"/>
      <c r="IE4887" s="79"/>
      <c r="IF4887" s="79"/>
      <c r="IG4887" s="79"/>
      <c r="IH4887" s="79"/>
      <c r="II4887" s="79"/>
      <c r="IJ4887" s="79"/>
      <c r="IK4887" s="79"/>
      <c r="IL4887" s="79"/>
    </row>
    <row r="4888" s="93" customFormat="1" ht="15.75" customHeight="1" spans="3:246">
      <c r="C4888" s="97"/>
      <c r="D4888" s="98"/>
      <c r="F4888" s="99"/>
      <c r="G4888" s="98"/>
      <c r="IE4888" s="79"/>
      <c r="IF4888" s="79"/>
      <c r="IG4888" s="79"/>
      <c r="IH4888" s="79"/>
      <c r="II4888" s="79"/>
      <c r="IJ4888" s="79"/>
      <c r="IK4888" s="79"/>
      <c r="IL4888" s="79"/>
    </row>
    <row r="4889" s="93" customFormat="1" ht="15.75" customHeight="1" spans="3:246">
      <c r="C4889" s="97"/>
      <c r="D4889" s="98"/>
      <c r="F4889" s="99"/>
      <c r="G4889" s="98"/>
      <c r="IE4889" s="79"/>
      <c r="IF4889" s="79"/>
      <c r="IG4889" s="79"/>
      <c r="IH4889" s="79"/>
      <c r="II4889" s="79"/>
      <c r="IJ4889" s="79"/>
      <c r="IK4889" s="79"/>
      <c r="IL4889" s="79"/>
    </row>
    <row r="4890" s="93" customFormat="1" ht="15.75" customHeight="1" spans="3:246">
      <c r="C4890" s="97"/>
      <c r="D4890" s="98"/>
      <c r="F4890" s="99"/>
      <c r="G4890" s="98"/>
      <c r="IE4890" s="79"/>
      <c r="IF4890" s="79"/>
      <c r="IG4890" s="79"/>
      <c r="IH4890" s="79"/>
      <c r="II4890" s="79"/>
      <c r="IJ4890" s="79"/>
      <c r="IK4890" s="79"/>
      <c r="IL4890" s="79"/>
    </row>
    <row r="4891" s="93" customFormat="1" ht="15.75" customHeight="1" spans="3:246">
      <c r="C4891" s="97"/>
      <c r="D4891" s="98"/>
      <c r="F4891" s="99"/>
      <c r="G4891" s="98"/>
      <c r="IE4891" s="79"/>
      <c r="IF4891" s="79"/>
      <c r="IG4891" s="79"/>
      <c r="IH4891" s="79"/>
      <c r="II4891" s="79"/>
      <c r="IJ4891" s="79"/>
      <c r="IK4891" s="79"/>
      <c r="IL4891" s="79"/>
    </row>
    <row r="4892" s="93" customFormat="1" ht="15.75" customHeight="1" spans="3:246">
      <c r="C4892" s="97"/>
      <c r="D4892" s="98"/>
      <c r="F4892" s="99"/>
      <c r="G4892" s="98"/>
      <c r="IE4892" s="79"/>
      <c r="IF4892" s="79"/>
      <c r="IG4892" s="79"/>
      <c r="IH4892" s="79"/>
      <c r="II4892" s="79"/>
      <c r="IJ4892" s="79"/>
      <c r="IK4892" s="79"/>
      <c r="IL4892" s="79"/>
    </row>
    <row r="4893" s="93" customFormat="1" ht="15.75" customHeight="1" spans="3:246">
      <c r="C4893" s="97"/>
      <c r="D4893" s="98"/>
      <c r="F4893" s="99"/>
      <c r="G4893" s="98"/>
      <c r="IE4893" s="79"/>
      <c r="IF4893" s="79"/>
      <c r="IG4893" s="79"/>
      <c r="IH4893" s="79"/>
      <c r="II4893" s="79"/>
      <c r="IJ4893" s="79"/>
      <c r="IK4893" s="79"/>
      <c r="IL4893" s="79"/>
    </row>
    <row r="4894" s="93" customFormat="1" ht="15.75" customHeight="1" spans="3:246">
      <c r="C4894" s="97"/>
      <c r="D4894" s="98"/>
      <c r="F4894" s="99"/>
      <c r="G4894" s="98"/>
      <c r="IE4894" s="79"/>
      <c r="IF4894" s="79"/>
      <c r="IG4894" s="79"/>
      <c r="IH4894" s="79"/>
      <c r="II4894" s="79"/>
      <c r="IJ4894" s="79"/>
      <c r="IK4894" s="79"/>
      <c r="IL4894" s="79"/>
    </row>
    <row r="4895" s="93" customFormat="1" ht="15.75" customHeight="1" spans="3:246">
      <c r="C4895" s="97"/>
      <c r="D4895" s="98"/>
      <c r="F4895" s="99"/>
      <c r="G4895" s="98"/>
      <c r="IE4895" s="79"/>
      <c r="IF4895" s="79"/>
      <c r="IG4895" s="79"/>
      <c r="IH4895" s="79"/>
      <c r="II4895" s="79"/>
      <c r="IJ4895" s="79"/>
      <c r="IK4895" s="79"/>
      <c r="IL4895" s="79"/>
    </row>
    <row r="4896" s="93" customFormat="1" ht="15.75" customHeight="1" spans="3:246">
      <c r="C4896" s="97"/>
      <c r="D4896" s="98"/>
      <c r="F4896" s="99"/>
      <c r="G4896" s="98"/>
      <c r="IE4896" s="79"/>
      <c r="IF4896" s="79"/>
      <c r="IG4896" s="79"/>
      <c r="IH4896" s="79"/>
      <c r="II4896" s="79"/>
      <c r="IJ4896" s="79"/>
      <c r="IK4896" s="79"/>
      <c r="IL4896" s="79"/>
    </row>
    <row r="4897" s="93" customFormat="1" ht="15.75" customHeight="1" spans="3:246">
      <c r="C4897" s="97"/>
      <c r="D4897" s="98"/>
      <c r="F4897" s="99"/>
      <c r="G4897" s="98"/>
      <c r="IE4897" s="79"/>
      <c r="IF4897" s="79"/>
      <c r="IG4897" s="79"/>
      <c r="IH4897" s="79"/>
      <c r="II4897" s="79"/>
      <c r="IJ4897" s="79"/>
      <c r="IK4897" s="79"/>
      <c r="IL4897" s="79"/>
    </row>
    <row r="4898" s="93" customFormat="1" ht="15.75" customHeight="1" spans="3:246">
      <c r="C4898" s="97"/>
      <c r="D4898" s="98"/>
      <c r="F4898" s="99"/>
      <c r="G4898" s="98"/>
      <c r="IE4898" s="79"/>
      <c r="IF4898" s="79"/>
      <c r="IG4898" s="79"/>
      <c r="IH4898" s="79"/>
      <c r="II4898" s="79"/>
      <c r="IJ4898" s="79"/>
      <c r="IK4898" s="79"/>
      <c r="IL4898" s="79"/>
    </row>
    <row r="4899" s="93" customFormat="1" ht="15.75" customHeight="1" spans="3:246">
      <c r="C4899" s="97"/>
      <c r="D4899" s="98"/>
      <c r="F4899" s="99"/>
      <c r="G4899" s="98"/>
      <c r="IE4899" s="79"/>
      <c r="IF4899" s="79"/>
      <c r="IG4899" s="79"/>
      <c r="IH4899" s="79"/>
      <c r="II4899" s="79"/>
      <c r="IJ4899" s="79"/>
      <c r="IK4899" s="79"/>
      <c r="IL4899" s="79"/>
    </row>
    <row r="4900" s="93" customFormat="1" ht="15.75" customHeight="1" spans="3:246">
      <c r="C4900" s="97"/>
      <c r="D4900" s="98"/>
      <c r="F4900" s="99"/>
      <c r="G4900" s="98"/>
      <c r="IE4900" s="79"/>
      <c r="IF4900" s="79"/>
      <c r="IG4900" s="79"/>
      <c r="IH4900" s="79"/>
      <c r="II4900" s="79"/>
      <c r="IJ4900" s="79"/>
      <c r="IK4900" s="79"/>
      <c r="IL4900" s="79"/>
    </row>
    <row r="4901" s="93" customFormat="1" ht="15.75" customHeight="1" spans="3:246">
      <c r="C4901" s="97"/>
      <c r="D4901" s="98"/>
      <c r="F4901" s="99"/>
      <c r="G4901" s="98"/>
      <c r="IE4901" s="79"/>
      <c r="IF4901" s="79"/>
      <c r="IG4901" s="79"/>
      <c r="IH4901" s="79"/>
      <c r="II4901" s="79"/>
      <c r="IJ4901" s="79"/>
      <c r="IK4901" s="79"/>
      <c r="IL4901" s="79"/>
    </row>
    <row r="4902" s="93" customFormat="1" ht="15.75" customHeight="1" spans="3:246">
      <c r="C4902" s="97"/>
      <c r="D4902" s="98"/>
      <c r="F4902" s="99"/>
      <c r="G4902" s="98"/>
      <c r="IE4902" s="79"/>
      <c r="IF4902" s="79"/>
      <c r="IG4902" s="79"/>
      <c r="IH4902" s="79"/>
      <c r="II4902" s="79"/>
      <c r="IJ4902" s="79"/>
      <c r="IK4902" s="79"/>
      <c r="IL4902" s="79"/>
    </row>
    <row r="4903" s="93" customFormat="1" ht="15.75" customHeight="1" spans="3:246">
      <c r="C4903" s="97"/>
      <c r="D4903" s="98"/>
      <c r="F4903" s="99"/>
      <c r="G4903" s="98"/>
      <c r="IE4903" s="79"/>
      <c r="IF4903" s="79"/>
      <c r="IG4903" s="79"/>
      <c r="IH4903" s="79"/>
      <c r="II4903" s="79"/>
      <c r="IJ4903" s="79"/>
      <c r="IK4903" s="79"/>
      <c r="IL4903" s="79"/>
    </row>
    <row r="4904" s="93" customFormat="1" ht="15.75" customHeight="1" spans="3:246">
      <c r="C4904" s="97"/>
      <c r="D4904" s="98"/>
      <c r="F4904" s="99"/>
      <c r="G4904" s="98"/>
      <c r="IE4904" s="79"/>
      <c r="IF4904" s="79"/>
      <c r="IG4904" s="79"/>
      <c r="IH4904" s="79"/>
      <c r="II4904" s="79"/>
      <c r="IJ4904" s="79"/>
      <c r="IK4904" s="79"/>
      <c r="IL4904" s="79"/>
    </row>
    <row r="4905" s="93" customFormat="1" ht="15.75" customHeight="1" spans="3:246">
      <c r="C4905" s="97"/>
      <c r="D4905" s="98"/>
      <c r="F4905" s="99"/>
      <c r="G4905" s="98"/>
      <c r="IE4905" s="79"/>
      <c r="IF4905" s="79"/>
      <c r="IG4905" s="79"/>
      <c r="IH4905" s="79"/>
      <c r="II4905" s="79"/>
      <c r="IJ4905" s="79"/>
      <c r="IK4905" s="79"/>
      <c r="IL4905" s="79"/>
    </row>
    <row r="4906" s="93" customFormat="1" ht="15.75" customHeight="1" spans="3:246">
      <c r="C4906" s="97"/>
      <c r="D4906" s="98"/>
      <c r="F4906" s="99"/>
      <c r="G4906" s="98"/>
      <c r="IE4906" s="79"/>
      <c r="IF4906" s="79"/>
      <c r="IG4906" s="79"/>
      <c r="IH4906" s="79"/>
      <c r="II4906" s="79"/>
      <c r="IJ4906" s="79"/>
      <c r="IK4906" s="79"/>
      <c r="IL4906" s="79"/>
    </row>
    <row r="4907" s="93" customFormat="1" ht="15.75" customHeight="1" spans="3:246">
      <c r="C4907" s="97"/>
      <c r="D4907" s="98"/>
      <c r="F4907" s="99"/>
      <c r="G4907" s="98"/>
      <c r="IE4907" s="79"/>
      <c r="IF4907" s="79"/>
      <c r="IG4907" s="79"/>
      <c r="IH4907" s="79"/>
      <c r="II4907" s="79"/>
      <c r="IJ4907" s="79"/>
      <c r="IK4907" s="79"/>
      <c r="IL4907" s="79"/>
    </row>
    <row r="4908" s="93" customFormat="1" ht="15.75" customHeight="1" spans="3:246">
      <c r="C4908" s="97"/>
      <c r="D4908" s="98"/>
      <c r="F4908" s="99"/>
      <c r="G4908" s="98"/>
      <c r="IE4908" s="79"/>
      <c r="IF4908" s="79"/>
      <c r="IG4908" s="79"/>
      <c r="IH4908" s="79"/>
      <c r="II4908" s="79"/>
      <c r="IJ4908" s="79"/>
      <c r="IK4908" s="79"/>
      <c r="IL4908" s="79"/>
    </row>
    <row r="4909" s="93" customFormat="1" ht="15.75" customHeight="1" spans="3:246">
      <c r="C4909" s="97"/>
      <c r="D4909" s="98"/>
      <c r="F4909" s="99"/>
      <c r="G4909" s="98"/>
      <c r="IE4909" s="79"/>
      <c r="IF4909" s="79"/>
      <c r="IG4909" s="79"/>
      <c r="IH4909" s="79"/>
      <c r="II4909" s="79"/>
      <c r="IJ4909" s="79"/>
      <c r="IK4909" s="79"/>
      <c r="IL4909" s="79"/>
    </row>
    <row r="4910" s="93" customFormat="1" ht="15.75" customHeight="1" spans="3:246">
      <c r="C4910" s="97"/>
      <c r="D4910" s="98"/>
      <c r="F4910" s="99"/>
      <c r="G4910" s="98"/>
      <c r="IE4910" s="79"/>
      <c r="IF4910" s="79"/>
      <c r="IG4910" s="79"/>
      <c r="IH4910" s="79"/>
      <c r="II4910" s="79"/>
      <c r="IJ4910" s="79"/>
      <c r="IK4910" s="79"/>
      <c r="IL4910" s="79"/>
    </row>
    <row r="4911" s="93" customFormat="1" ht="15.75" customHeight="1" spans="3:246">
      <c r="C4911" s="97"/>
      <c r="D4911" s="98"/>
      <c r="F4911" s="99"/>
      <c r="G4911" s="98"/>
      <c r="IE4911" s="79"/>
      <c r="IF4911" s="79"/>
      <c r="IG4911" s="79"/>
      <c r="IH4911" s="79"/>
      <c r="II4911" s="79"/>
      <c r="IJ4911" s="79"/>
      <c r="IK4911" s="79"/>
      <c r="IL4911" s="79"/>
    </row>
    <row r="4912" s="93" customFormat="1" ht="15.75" customHeight="1" spans="3:246">
      <c r="C4912" s="97"/>
      <c r="D4912" s="98"/>
      <c r="F4912" s="99"/>
      <c r="G4912" s="98"/>
      <c r="IE4912" s="79"/>
      <c r="IF4912" s="79"/>
      <c r="IG4912" s="79"/>
      <c r="IH4912" s="79"/>
      <c r="II4912" s="79"/>
      <c r="IJ4912" s="79"/>
      <c r="IK4912" s="79"/>
      <c r="IL4912" s="79"/>
    </row>
    <row r="4913" s="93" customFormat="1" ht="15.75" customHeight="1" spans="3:246">
      <c r="C4913" s="97"/>
      <c r="D4913" s="98"/>
      <c r="F4913" s="99"/>
      <c r="G4913" s="98"/>
      <c r="IE4913" s="79"/>
      <c r="IF4913" s="79"/>
      <c r="IG4913" s="79"/>
      <c r="IH4913" s="79"/>
      <c r="II4913" s="79"/>
      <c r="IJ4913" s="79"/>
      <c r="IK4913" s="79"/>
      <c r="IL4913" s="79"/>
    </row>
    <row r="4914" s="93" customFormat="1" ht="15.75" customHeight="1" spans="3:246">
      <c r="C4914" s="97"/>
      <c r="D4914" s="98"/>
      <c r="F4914" s="99"/>
      <c r="G4914" s="98"/>
      <c r="IE4914" s="79"/>
      <c r="IF4914" s="79"/>
      <c r="IG4914" s="79"/>
      <c r="IH4914" s="79"/>
      <c r="II4914" s="79"/>
      <c r="IJ4914" s="79"/>
      <c r="IK4914" s="79"/>
      <c r="IL4914" s="79"/>
    </row>
    <row r="4915" s="93" customFormat="1" ht="15.75" customHeight="1" spans="3:246">
      <c r="C4915" s="97"/>
      <c r="D4915" s="98"/>
      <c r="F4915" s="99"/>
      <c r="G4915" s="98"/>
      <c r="IE4915" s="79"/>
      <c r="IF4915" s="79"/>
      <c r="IG4915" s="79"/>
      <c r="IH4915" s="79"/>
      <c r="II4915" s="79"/>
      <c r="IJ4915" s="79"/>
      <c r="IK4915" s="79"/>
      <c r="IL4915" s="79"/>
    </row>
    <row r="4916" s="93" customFormat="1" ht="15.75" customHeight="1" spans="3:246">
      <c r="C4916" s="97"/>
      <c r="D4916" s="98"/>
      <c r="F4916" s="99"/>
      <c r="G4916" s="98"/>
      <c r="IE4916" s="79"/>
      <c r="IF4916" s="79"/>
      <c r="IG4916" s="79"/>
      <c r="IH4916" s="79"/>
      <c r="II4916" s="79"/>
      <c r="IJ4916" s="79"/>
      <c r="IK4916" s="79"/>
      <c r="IL4916" s="79"/>
    </row>
    <row r="4917" s="93" customFormat="1" ht="15.75" customHeight="1" spans="3:246">
      <c r="C4917" s="97"/>
      <c r="D4917" s="98"/>
      <c r="F4917" s="99"/>
      <c r="G4917" s="98"/>
      <c r="IE4917" s="79"/>
      <c r="IF4917" s="79"/>
      <c r="IG4917" s="79"/>
      <c r="IH4917" s="79"/>
      <c r="II4917" s="79"/>
      <c r="IJ4917" s="79"/>
      <c r="IK4917" s="79"/>
      <c r="IL4917" s="79"/>
    </row>
    <row r="4918" s="93" customFormat="1" ht="15.75" customHeight="1" spans="3:246">
      <c r="C4918" s="97"/>
      <c r="D4918" s="98"/>
      <c r="F4918" s="99"/>
      <c r="G4918" s="98"/>
      <c r="IE4918" s="79"/>
      <c r="IF4918" s="79"/>
      <c r="IG4918" s="79"/>
      <c r="IH4918" s="79"/>
      <c r="II4918" s="79"/>
      <c r="IJ4918" s="79"/>
      <c r="IK4918" s="79"/>
      <c r="IL4918" s="79"/>
    </row>
    <row r="4919" s="93" customFormat="1" ht="15.75" customHeight="1" spans="3:246">
      <c r="C4919" s="97"/>
      <c r="D4919" s="98"/>
      <c r="F4919" s="99"/>
      <c r="G4919" s="98"/>
      <c r="IE4919" s="79"/>
      <c r="IF4919" s="79"/>
      <c r="IG4919" s="79"/>
      <c r="IH4919" s="79"/>
      <c r="II4919" s="79"/>
      <c r="IJ4919" s="79"/>
      <c r="IK4919" s="79"/>
      <c r="IL4919" s="79"/>
    </row>
    <row r="4920" s="93" customFormat="1" ht="15.75" customHeight="1" spans="3:246">
      <c r="C4920" s="97"/>
      <c r="D4920" s="98"/>
      <c r="F4920" s="99"/>
      <c r="G4920" s="98"/>
      <c r="IE4920" s="79"/>
      <c r="IF4920" s="79"/>
      <c r="IG4920" s="79"/>
      <c r="IH4920" s="79"/>
      <c r="II4920" s="79"/>
      <c r="IJ4920" s="79"/>
      <c r="IK4920" s="79"/>
      <c r="IL4920" s="79"/>
    </row>
    <row r="4921" s="93" customFormat="1" ht="15.75" customHeight="1" spans="3:246">
      <c r="C4921" s="97"/>
      <c r="D4921" s="98"/>
      <c r="F4921" s="99"/>
      <c r="G4921" s="98"/>
      <c r="IE4921" s="79"/>
      <c r="IF4921" s="79"/>
      <c r="IG4921" s="79"/>
      <c r="IH4921" s="79"/>
      <c r="II4921" s="79"/>
      <c r="IJ4921" s="79"/>
      <c r="IK4921" s="79"/>
      <c r="IL4921" s="79"/>
    </row>
    <row r="4922" s="93" customFormat="1" ht="15.75" customHeight="1" spans="3:246">
      <c r="C4922" s="97"/>
      <c r="D4922" s="98"/>
      <c r="F4922" s="99"/>
      <c r="G4922" s="98"/>
      <c r="IE4922" s="79"/>
      <c r="IF4922" s="79"/>
      <c r="IG4922" s="79"/>
      <c r="IH4922" s="79"/>
      <c r="II4922" s="79"/>
      <c r="IJ4922" s="79"/>
      <c r="IK4922" s="79"/>
      <c r="IL4922" s="79"/>
    </row>
    <row r="4923" s="93" customFormat="1" ht="15.75" customHeight="1" spans="3:246">
      <c r="C4923" s="97"/>
      <c r="D4923" s="98"/>
      <c r="F4923" s="99"/>
      <c r="G4923" s="98"/>
      <c r="IE4923" s="79"/>
      <c r="IF4923" s="79"/>
      <c r="IG4923" s="79"/>
      <c r="IH4923" s="79"/>
      <c r="II4923" s="79"/>
      <c r="IJ4923" s="79"/>
      <c r="IK4923" s="79"/>
      <c r="IL4923" s="79"/>
    </row>
    <row r="4924" s="93" customFormat="1" ht="15.75" customHeight="1" spans="3:246">
      <c r="C4924" s="97"/>
      <c r="D4924" s="98"/>
      <c r="F4924" s="99"/>
      <c r="G4924" s="98"/>
      <c r="IE4924" s="79"/>
      <c r="IF4924" s="79"/>
      <c r="IG4924" s="79"/>
      <c r="IH4924" s="79"/>
      <c r="II4924" s="79"/>
      <c r="IJ4924" s="79"/>
      <c r="IK4924" s="79"/>
      <c r="IL4924" s="79"/>
    </row>
    <row r="4925" s="93" customFormat="1" ht="15.75" customHeight="1" spans="3:246">
      <c r="C4925" s="97"/>
      <c r="D4925" s="98"/>
      <c r="F4925" s="99"/>
      <c r="G4925" s="98"/>
      <c r="IE4925" s="79"/>
      <c r="IF4925" s="79"/>
      <c r="IG4925" s="79"/>
      <c r="IH4925" s="79"/>
      <c r="II4925" s="79"/>
      <c r="IJ4925" s="79"/>
      <c r="IK4925" s="79"/>
      <c r="IL4925" s="79"/>
    </row>
    <row r="4926" s="93" customFormat="1" ht="15.75" customHeight="1" spans="3:246">
      <c r="C4926" s="97"/>
      <c r="D4926" s="98"/>
      <c r="F4926" s="99"/>
      <c r="G4926" s="98"/>
      <c r="IE4926" s="79"/>
      <c r="IF4926" s="79"/>
      <c r="IG4926" s="79"/>
      <c r="IH4926" s="79"/>
      <c r="II4926" s="79"/>
      <c r="IJ4926" s="79"/>
      <c r="IK4926" s="79"/>
      <c r="IL4926" s="79"/>
    </row>
    <row r="4927" s="93" customFormat="1" ht="15.75" customHeight="1" spans="3:246">
      <c r="C4927" s="97"/>
      <c r="D4927" s="98"/>
      <c r="F4927" s="99"/>
      <c r="G4927" s="98"/>
      <c r="IE4927" s="79"/>
      <c r="IF4927" s="79"/>
      <c r="IG4927" s="79"/>
      <c r="IH4927" s="79"/>
      <c r="II4927" s="79"/>
      <c r="IJ4927" s="79"/>
      <c r="IK4927" s="79"/>
      <c r="IL4927" s="79"/>
    </row>
    <row r="4928" s="93" customFormat="1" ht="15.75" customHeight="1" spans="3:246">
      <c r="C4928" s="97"/>
      <c r="D4928" s="98"/>
      <c r="F4928" s="99"/>
      <c r="G4928" s="98"/>
      <c r="IE4928" s="79"/>
      <c r="IF4928" s="79"/>
      <c r="IG4928" s="79"/>
      <c r="IH4928" s="79"/>
      <c r="II4928" s="79"/>
      <c r="IJ4928" s="79"/>
      <c r="IK4928" s="79"/>
      <c r="IL4928" s="79"/>
    </row>
    <row r="4929" s="93" customFormat="1" ht="15.75" customHeight="1" spans="3:246">
      <c r="C4929" s="97"/>
      <c r="D4929" s="98"/>
      <c r="F4929" s="99"/>
      <c r="G4929" s="98"/>
      <c r="IE4929" s="79"/>
      <c r="IF4929" s="79"/>
      <c r="IG4929" s="79"/>
      <c r="IH4929" s="79"/>
      <c r="II4929" s="79"/>
      <c r="IJ4929" s="79"/>
      <c r="IK4929" s="79"/>
      <c r="IL4929" s="79"/>
    </row>
    <row r="4930" s="93" customFormat="1" ht="15.75" customHeight="1" spans="3:246">
      <c r="C4930" s="97"/>
      <c r="D4930" s="98"/>
      <c r="F4930" s="99"/>
      <c r="G4930" s="98"/>
      <c r="IE4930" s="79"/>
      <c r="IF4930" s="79"/>
      <c r="IG4930" s="79"/>
      <c r="IH4930" s="79"/>
      <c r="II4930" s="79"/>
      <c r="IJ4930" s="79"/>
      <c r="IK4930" s="79"/>
      <c r="IL4930" s="79"/>
    </row>
    <row r="4931" s="93" customFormat="1" ht="15.75" customHeight="1" spans="3:246">
      <c r="C4931" s="97"/>
      <c r="D4931" s="98"/>
      <c r="F4931" s="99"/>
      <c r="G4931" s="98"/>
      <c r="IE4931" s="79"/>
      <c r="IF4931" s="79"/>
      <c r="IG4931" s="79"/>
      <c r="IH4931" s="79"/>
      <c r="II4931" s="79"/>
      <c r="IJ4931" s="79"/>
      <c r="IK4931" s="79"/>
      <c r="IL4931" s="79"/>
    </row>
    <row r="4932" s="93" customFormat="1" ht="15.75" customHeight="1" spans="3:246">
      <c r="C4932" s="97"/>
      <c r="D4932" s="98"/>
      <c r="F4932" s="99"/>
      <c r="G4932" s="98"/>
      <c r="IE4932" s="79"/>
      <c r="IF4932" s="79"/>
      <c r="IG4932" s="79"/>
      <c r="IH4932" s="79"/>
      <c r="II4932" s="79"/>
      <c r="IJ4932" s="79"/>
      <c r="IK4932" s="79"/>
      <c r="IL4932" s="79"/>
    </row>
    <row r="4933" s="93" customFormat="1" ht="15.75" customHeight="1" spans="3:246">
      <c r="C4933" s="97"/>
      <c r="D4933" s="98"/>
      <c r="F4933" s="99"/>
      <c r="G4933" s="98"/>
      <c r="IE4933" s="79"/>
      <c r="IF4933" s="79"/>
      <c r="IG4933" s="79"/>
      <c r="IH4933" s="79"/>
      <c r="II4933" s="79"/>
      <c r="IJ4933" s="79"/>
      <c r="IK4933" s="79"/>
      <c r="IL4933" s="79"/>
    </row>
    <row r="4934" s="93" customFormat="1" ht="15.75" customHeight="1" spans="3:246">
      <c r="C4934" s="97"/>
      <c r="D4934" s="98"/>
      <c r="F4934" s="99"/>
      <c r="G4934" s="98"/>
      <c r="IE4934" s="79"/>
      <c r="IF4934" s="79"/>
      <c r="IG4934" s="79"/>
      <c r="IH4934" s="79"/>
      <c r="II4934" s="79"/>
      <c r="IJ4934" s="79"/>
      <c r="IK4934" s="79"/>
      <c r="IL4934" s="79"/>
    </row>
    <row r="4935" s="93" customFormat="1" ht="15.75" customHeight="1" spans="3:246">
      <c r="C4935" s="97"/>
      <c r="D4935" s="98"/>
      <c r="F4935" s="99"/>
      <c r="G4935" s="98"/>
      <c r="IE4935" s="79"/>
      <c r="IF4935" s="79"/>
      <c r="IG4935" s="79"/>
      <c r="IH4935" s="79"/>
      <c r="II4935" s="79"/>
      <c r="IJ4935" s="79"/>
      <c r="IK4935" s="79"/>
      <c r="IL4935" s="79"/>
    </row>
    <row r="4936" s="93" customFormat="1" ht="15.75" customHeight="1" spans="3:246">
      <c r="C4936" s="97"/>
      <c r="D4936" s="98"/>
      <c r="F4936" s="99"/>
      <c r="G4936" s="98"/>
      <c r="IE4936" s="79"/>
      <c r="IF4936" s="79"/>
      <c r="IG4936" s="79"/>
      <c r="IH4936" s="79"/>
      <c r="II4936" s="79"/>
      <c r="IJ4936" s="79"/>
      <c r="IK4936" s="79"/>
      <c r="IL4936" s="79"/>
    </row>
    <row r="4937" s="93" customFormat="1" ht="15.75" customHeight="1" spans="3:246">
      <c r="C4937" s="97"/>
      <c r="D4937" s="98"/>
      <c r="F4937" s="99"/>
      <c r="G4937" s="98"/>
      <c r="IE4937" s="79"/>
      <c r="IF4937" s="79"/>
      <c r="IG4937" s="79"/>
      <c r="IH4937" s="79"/>
      <c r="II4937" s="79"/>
      <c r="IJ4937" s="79"/>
      <c r="IK4937" s="79"/>
      <c r="IL4937" s="79"/>
    </row>
    <row r="4938" s="93" customFormat="1" ht="15.75" customHeight="1" spans="3:246">
      <c r="C4938" s="97"/>
      <c r="D4938" s="98"/>
      <c r="F4938" s="99"/>
      <c r="G4938" s="98"/>
      <c r="IE4938" s="79"/>
      <c r="IF4938" s="79"/>
      <c r="IG4938" s="79"/>
      <c r="IH4938" s="79"/>
      <c r="II4938" s="79"/>
      <c r="IJ4938" s="79"/>
      <c r="IK4938" s="79"/>
      <c r="IL4938" s="79"/>
    </row>
    <row r="4939" s="93" customFormat="1" ht="15.75" customHeight="1" spans="3:246">
      <c r="C4939" s="97"/>
      <c r="D4939" s="98"/>
      <c r="F4939" s="99"/>
      <c r="G4939" s="98"/>
      <c r="IE4939" s="79"/>
      <c r="IF4939" s="79"/>
      <c r="IG4939" s="79"/>
      <c r="IH4939" s="79"/>
      <c r="II4939" s="79"/>
      <c r="IJ4939" s="79"/>
      <c r="IK4939" s="79"/>
      <c r="IL4939" s="79"/>
    </row>
    <row r="4940" s="93" customFormat="1" ht="15.75" customHeight="1" spans="3:246">
      <c r="C4940" s="97"/>
      <c r="D4940" s="98"/>
      <c r="F4940" s="99"/>
      <c r="G4940" s="98"/>
      <c r="IE4940" s="79"/>
      <c r="IF4940" s="79"/>
      <c r="IG4940" s="79"/>
      <c r="IH4940" s="79"/>
      <c r="II4940" s="79"/>
      <c r="IJ4940" s="79"/>
      <c r="IK4940" s="79"/>
      <c r="IL4940" s="79"/>
    </row>
    <row r="4941" s="93" customFormat="1" ht="15.75" customHeight="1" spans="3:246">
      <c r="C4941" s="97"/>
      <c r="D4941" s="98"/>
      <c r="F4941" s="99"/>
      <c r="G4941" s="98"/>
      <c r="IE4941" s="79"/>
      <c r="IF4941" s="79"/>
      <c r="IG4941" s="79"/>
      <c r="IH4941" s="79"/>
      <c r="II4941" s="79"/>
      <c r="IJ4941" s="79"/>
      <c r="IK4941" s="79"/>
      <c r="IL4941" s="79"/>
    </row>
    <row r="4942" s="93" customFormat="1" ht="15.75" customHeight="1" spans="3:246">
      <c r="C4942" s="97"/>
      <c r="D4942" s="98"/>
      <c r="F4942" s="99"/>
      <c r="G4942" s="98"/>
      <c r="IE4942" s="79"/>
      <c r="IF4942" s="79"/>
      <c r="IG4942" s="79"/>
      <c r="IH4942" s="79"/>
      <c r="II4942" s="79"/>
      <c r="IJ4942" s="79"/>
      <c r="IK4942" s="79"/>
      <c r="IL4942" s="79"/>
    </row>
    <row r="4943" s="93" customFormat="1" ht="15.75" customHeight="1" spans="3:246">
      <c r="C4943" s="97"/>
      <c r="D4943" s="98"/>
      <c r="F4943" s="99"/>
      <c r="G4943" s="98"/>
      <c r="IE4943" s="79"/>
      <c r="IF4943" s="79"/>
      <c r="IG4943" s="79"/>
      <c r="IH4943" s="79"/>
      <c r="II4943" s="79"/>
      <c r="IJ4943" s="79"/>
      <c r="IK4943" s="79"/>
      <c r="IL4943" s="79"/>
    </row>
    <row r="4944" s="93" customFormat="1" ht="15.75" customHeight="1" spans="3:246">
      <c r="C4944" s="97"/>
      <c r="D4944" s="98"/>
      <c r="F4944" s="99"/>
      <c r="G4944" s="98"/>
      <c r="IE4944" s="79"/>
      <c r="IF4944" s="79"/>
      <c r="IG4944" s="79"/>
      <c r="IH4944" s="79"/>
      <c r="II4944" s="79"/>
      <c r="IJ4944" s="79"/>
      <c r="IK4944" s="79"/>
      <c r="IL4944" s="79"/>
    </row>
    <row r="4945" s="93" customFormat="1" ht="15.75" customHeight="1" spans="3:246">
      <c r="C4945" s="97"/>
      <c r="D4945" s="98"/>
      <c r="F4945" s="99"/>
      <c r="G4945" s="98"/>
      <c r="IE4945" s="79"/>
      <c r="IF4945" s="79"/>
      <c r="IG4945" s="79"/>
      <c r="IH4945" s="79"/>
      <c r="II4945" s="79"/>
      <c r="IJ4945" s="79"/>
      <c r="IK4945" s="79"/>
      <c r="IL4945" s="79"/>
    </row>
    <row r="4946" s="93" customFormat="1" ht="15.75" customHeight="1" spans="3:246">
      <c r="C4946" s="97"/>
      <c r="D4946" s="98"/>
      <c r="F4946" s="99"/>
      <c r="G4946" s="98"/>
      <c r="IE4946" s="79"/>
      <c r="IF4946" s="79"/>
      <c r="IG4946" s="79"/>
      <c r="IH4946" s="79"/>
      <c r="II4946" s="79"/>
      <c r="IJ4946" s="79"/>
      <c r="IK4946" s="79"/>
      <c r="IL4946" s="79"/>
    </row>
    <row r="4947" s="93" customFormat="1" ht="15.75" customHeight="1" spans="3:246">
      <c r="C4947" s="97"/>
      <c r="D4947" s="98"/>
      <c r="F4947" s="99"/>
      <c r="G4947" s="98"/>
      <c r="IE4947" s="79"/>
      <c r="IF4947" s="79"/>
      <c r="IG4947" s="79"/>
      <c r="IH4947" s="79"/>
      <c r="II4947" s="79"/>
      <c r="IJ4947" s="79"/>
      <c r="IK4947" s="79"/>
      <c r="IL4947" s="79"/>
    </row>
    <row r="4948" s="93" customFormat="1" ht="15.75" customHeight="1" spans="3:246">
      <c r="C4948" s="97"/>
      <c r="D4948" s="98"/>
      <c r="F4948" s="99"/>
      <c r="G4948" s="98"/>
      <c r="IE4948" s="79"/>
      <c r="IF4948" s="79"/>
      <c r="IG4948" s="79"/>
      <c r="IH4948" s="79"/>
      <c r="II4948" s="79"/>
      <c r="IJ4948" s="79"/>
      <c r="IK4948" s="79"/>
      <c r="IL4948" s="79"/>
    </row>
    <row r="4949" s="93" customFormat="1" ht="15.75" customHeight="1" spans="3:246">
      <c r="C4949" s="97"/>
      <c r="D4949" s="98"/>
      <c r="F4949" s="99"/>
      <c r="G4949" s="98"/>
      <c r="IE4949" s="79"/>
      <c r="IF4949" s="79"/>
      <c r="IG4949" s="79"/>
      <c r="IH4949" s="79"/>
      <c r="II4949" s="79"/>
      <c r="IJ4949" s="79"/>
      <c r="IK4949" s="79"/>
      <c r="IL4949" s="79"/>
    </row>
    <row r="4950" s="93" customFormat="1" ht="15.75" customHeight="1" spans="3:246">
      <c r="C4950" s="97"/>
      <c r="D4950" s="98"/>
      <c r="F4950" s="99"/>
      <c r="G4950" s="98"/>
      <c r="IE4950" s="79"/>
      <c r="IF4950" s="79"/>
      <c r="IG4950" s="79"/>
      <c r="IH4950" s="79"/>
      <c r="II4950" s="79"/>
      <c r="IJ4950" s="79"/>
      <c r="IK4950" s="79"/>
      <c r="IL4950" s="79"/>
    </row>
    <row r="4951" s="93" customFormat="1" ht="15.75" customHeight="1" spans="3:246">
      <c r="C4951" s="97"/>
      <c r="D4951" s="98"/>
      <c r="F4951" s="99"/>
      <c r="G4951" s="98"/>
      <c r="IE4951" s="79"/>
      <c r="IF4951" s="79"/>
      <c r="IG4951" s="79"/>
      <c r="IH4951" s="79"/>
      <c r="II4951" s="79"/>
      <c r="IJ4951" s="79"/>
      <c r="IK4951" s="79"/>
      <c r="IL4951" s="79"/>
    </row>
    <row r="4952" s="93" customFormat="1" ht="15.75" customHeight="1" spans="3:246">
      <c r="C4952" s="97"/>
      <c r="D4952" s="98"/>
      <c r="F4952" s="99"/>
      <c r="G4952" s="98"/>
      <c r="IE4952" s="79"/>
      <c r="IF4952" s="79"/>
      <c r="IG4952" s="79"/>
      <c r="IH4952" s="79"/>
      <c r="II4952" s="79"/>
      <c r="IJ4952" s="79"/>
      <c r="IK4952" s="79"/>
      <c r="IL4952" s="79"/>
    </row>
    <row r="4953" s="93" customFormat="1" ht="15.75" customHeight="1" spans="3:246">
      <c r="C4953" s="97"/>
      <c r="D4953" s="98"/>
      <c r="F4953" s="99"/>
      <c r="G4953" s="98"/>
      <c r="IE4953" s="79"/>
      <c r="IF4953" s="79"/>
      <c r="IG4953" s="79"/>
      <c r="IH4953" s="79"/>
      <c r="II4953" s="79"/>
      <c r="IJ4953" s="79"/>
      <c r="IK4953" s="79"/>
      <c r="IL4953" s="79"/>
    </row>
    <row r="4954" s="93" customFormat="1" ht="15.75" customHeight="1" spans="3:246">
      <c r="C4954" s="97"/>
      <c r="D4954" s="98"/>
      <c r="F4954" s="99"/>
      <c r="G4954" s="98"/>
      <c r="IE4954" s="79"/>
      <c r="IF4954" s="79"/>
      <c r="IG4954" s="79"/>
      <c r="IH4954" s="79"/>
      <c r="II4954" s="79"/>
      <c r="IJ4954" s="79"/>
      <c r="IK4954" s="79"/>
      <c r="IL4954" s="79"/>
    </row>
    <row r="4955" s="93" customFormat="1" ht="15.75" customHeight="1" spans="3:246">
      <c r="C4955" s="97"/>
      <c r="D4955" s="98"/>
      <c r="F4955" s="99"/>
      <c r="G4955" s="98"/>
      <c r="IE4955" s="79"/>
      <c r="IF4955" s="79"/>
      <c r="IG4955" s="79"/>
      <c r="IH4955" s="79"/>
      <c r="II4955" s="79"/>
      <c r="IJ4955" s="79"/>
      <c r="IK4955" s="79"/>
      <c r="IL4955" s="79"/>
    </row>
    <row r="4956" s="93" customFormat="1" ht="15.75" customHeight="1" spans="3:246">
      <c r="C4956" s="97"/>
      <c r="D4956" s="98"/>
      <c r="F4956" s="99"/>
      <c r="G4956" s="98"/>
      <c r="IE4956" s="79"/>
      <c r="IF4956" s="79"/>
      <c r="IG4956" s="79"/>
      <c r="IH4956" s="79"/>
      <c r="II4956" s="79"/>
      <c r="IJ4956" s="79"/>
      <c r="IK4956" s="79"/>
      <c r="IL4956" s="79"/>
    </row>
    <row r="4957" s="93" customFormat="1" ht="15.75" customHeight="1" spans="3:246">
      <c r="C4957" s="97"/>
      <c r="D4957" s="98"/>
      <c r="F4957" s="99"/>
      <c r="G4957" s="98"/>
      <c r="IE4957" s="79"/>
      <c r="IF4957" s="79"/>
      <c r="IG4957" s="79"/>
      <c r="IH4957" s="79"/>
      <c r="II4957" s="79"/>
      <c r="IJ4957" s="79"/>
      <c r="IK4957" s="79"/>
      <c r="IL4957" s="79"/>
    </row>
    <row r="4958" s="93" customFormat="1" ht="15.75" customHeight="1" spans="3:246">
      <c r="C4958" s="97"/>
      <c r="D4958" s="98"/>
      <c r="F4958" s="99"/>
      <c r="G4958" s="98"/>
      <c r="IE4958" s="79"/>
      <c r="IF4958" s="79"/>
      <c r="IG4958" s="79"/>
      <c r="IH4958" s="79"/>
      <c r="II4958" s="79"/>
      <c r="IJ4958" s="79"/>
      <c r="IK4958" s="79"/>
      <c r="IL4958" s="79"/>
    </row>
    <row r="4959" s="93" customFormat="1" ht="15.75" customHeight="1" spans="3:246">
      <c r="C4959" s="97"/>
      <c r="D4959" s="98"/>
      <c r="F4959" s="99"/>
      <c r="G4959" s="98"/>
      <c r="IE4959" s="79"/>
      <c r="IF4959" s="79"/>
      <c r="IG4959" s="79"/>
      <c r="IH4959" s="79"/>
      <c r="II4959" s="79"/>
      <c r="IJ4959" s="79"/>
      <c r="IK4959" s="79"/>
      <c r="IL4959" s="79"/>
    </row>
    <row r="4960" s="93" customFormat="1" ht="15.75" customHeight="1" spans="3:246">
      <c r="C4960" s="97"/>
      <c r="D4960" s="98"/>
      <c r="F4960" s="99"/>
      <c r="G4960" s="98"/>
      <c r="IE4960" s="79"/>
      <c r="IF4960" s="79"/>
      <c r="IG4960" s="79"/>
      <c r="IH4960" s="79"/>
      <c r="II4960" s="79"/>
      <c r="IJ4960" s="79"/>
      <c r="IK4960" s="79"/>
      <c r="IL4960" s="79"/>
    </row>
    <row r="4961" s="93" customFormat="1" ht="15.75" customHeight="1" spans="3:246">
      <c r="C4961" s="97"/>
      <c r="D4961" s="98"/>
      <c r="F4961" s="99"/>
      <c r="G4961" s="98"/>
      <c r="IE4961" s="79"/>
      <c r="IF4961" s="79"/>
      <c r="IG4961" s="79"/>
      <c r="IH4961" s="79"/>
      <c r="II4961" s="79"/>
      <c r="IJ4961" s="79"/>
      <c r="IK4961" s="79"/>
      <c r="IL4961" s="79"/>
    </row>
    <row r="4962" s="93" customFormat="1" ht="15.75" customHeight="1" spans="3:246">
      <c r="C4962" s="97"/>
      <c r="D4962" s="98"/>
      <c r="F4962" s="99"/>
      <c r="G4962" s="98"/>
      <c r="IE4962" s="79"/>
      <c r="IF4962" s="79"/>
      <c r="IG4962" s="79"/>
      <c r="IH4962" s="79"/>
      <c r="II4962" s="79"/>
      <c r="IJ4962" s="79"/>
      <c r="IK4962" s="79"/>
      <c r="IL4962" s="79"/>
    </row>
    <row r="4963" s="93" customFormat="1" ht="15.75" customHeight="1" spans="3:246">
      <c r="C4963" s="97"/>
      <c r="D4963" s="98"/>
      <c r="F4963" s="99"/>
      <c r="G4963" s="98"/>
      <c r="IE4963" s="79"/>
      <c r="IF4963" s="79"/>
      <c r="IG4963" s="79"/>
      <c r="IH4963" s="79"/>
      <c r="II4963" s="79"/>
      <c r="IJ4963" s="79"/>
      <c r="IK4963" s="79"/>
      <c r="IL4963" s="79"/>
    </row>
    <row r="4964" s="93" customFormat="1" ht="15.75" customHeight="1" spans="3:246">
      <c r="C4964" s="97"/>
      <c r="D4964" s="98"/>
      <c r="F4964" s="99"/>
      <c r="G4964" s="98"/>
      <c r="IE4964" s="79"/>
      <c r="IF4964" s="79"/>
      <c r="IG4964" s="79"/>
      <c r="IH4964" s="79"/>
      <c r="II4964" s="79"/>
      <c r="IJ4964" s="79"/>
      <c r="IK4964" s="79"/>
      <c r="IL4964" s="79"/>
    </row>
    <row r="4965" s="93" customFormat="1" ht="15.75" customHeight="1" spans="3:246">
      <c r="C4965" s="97"/>
      <c r="D4965" s="98"/>
      <c r="F4965" s="99"/>
      <c r="G4965" s="98"/>
      <c r="IE4965" s="79"/>
      <c r="IF4965" s="79"/>
      <c r="IG4965" s="79"/>
      <c r="IH4965" s="79"/>
      <c r="II4965" s="79"/>
      <c r="IJ4965" s="79"/>
      <c r="IK4965" s="79"/>
      <c r="IL4965" s="79"/>
    </row>
    <row r="4966" s="93" customFormat="1" ht="15.75" customHeight="1" spans="3:246">
      <c r="C4966" s="97"/>
      <c r="D4966" s="98"/>
      <c r="F4966" s="99"/>
      <c r="G4966" s="98"/>
      <c r="IE4966" s="79"/>
      <c r="IF4966" s="79"/>
      <c r="IG4966" s="79"/>
      <c r="IH4966" s="79"/>
      <c r="II4966" s="79"/>
      <c r="IJ4966" s="79"/>
      <c r="IK4966" s="79"/>
      <c r="IL4966" s="79"/>
    </row>
    <row r="4967" s="93" customFormat="1" ht="15.75" customHeight="1" spans="3:246">
      <c r="C4967" s="97"/>
      <c r="D4967" s="98"/>
      <c r="F4967" s="99"/>
      <c r="G4967" s="98"/>
      <c r="IE4967" s="79"/>
      <c r="IF4967" s="79"/>
      <c r="IG4967" s="79"/>
      <c r="IH4967" s="79"/>
      <c r="II4967" s="79"/>
      <c r="IJ4967" s="79"/>
      <c r="IK4967" s="79"/>
      <c r="IL4967" s="79"/>
    </row>
    <row r="4968" s="93" customFormat="1" ht="15.75" customHeight="1" spans="3:246">
      <c r="C4968" s="97"/>
      <c r="D4968" s="98"/>
      <c r="F4968" s="99"/>
      <c r="G4968" s="98"/>
      <c r="IE4968" s="79"/>
      <c r="IF4968" s="79"/>
      <c r="IG4968" s="79"/>
      <c r="IH4968" s="79"/>
      <c r="II4968" s="79"/>
      <c r="IJ4968" s="79"/>
      <c r="IK4968" s="79"/>
      <c r="IL4968" s="79"/>
    </row>
    <row r="4969" s="93" customFormat="1" ht="15.75" customHeight="1" spans="3:246">
      <c r="C4969" s="97"/>
      <c r="D4969" s="98"/>
      <c r="F4969" s="99"/>
      <c r="G4969" s="98"/>
      <c r="IE4969" s="79"/>
      <c r="IF4969" s="79"/>
      <c r="IG4969" s="79"/>
      <c r="IH4969" s="79"/>
      <c r="II4969" s="79"/>
      <c r="IJ4969" s="79"/>
      <c r="IK4969" s="79"/>
      <c r="IL4969" s="79"/>
    </row>
    <row r="4970" s="93" customFormat="1" ht="15.75" customHeight="1" spans="3:246">
      <c r="C4970" s="97"/>
      <c r="D4970" s="98"/>
      <c r="F4970" s="99"/>
      <c r="G4970" s="98"/>
      <c r="IE4970" s="79"/>
      <c r="IF4970" s="79"/>
      <c r="IG4970" s="79"/>
      <c r="IH4970" s="79"/>
      <c r="II4970" s="79"/>
      <c r="IJ4970" s="79"/>
      <c r="IK4970" s="79"/>
      <c r="IL4970" s="79"/>
    </row>
    <row r="4971" s="93" customFormat="1" ht="15.75" customHeight="1" spans="3:246">
      <c r="C4971" s="97"/>
      <c r="D4971" s="98"/>
      <c r="F4971" s="99"/>
      <c r="G4971" s="98"/>
      <c r="IE4971" s="79"/>
      <c r="IF4971" s="79"/>
      <c r="IG4971" s="79"/>
      <c r="IH4971" s="79"/>
      <c r="II4971" s="79"/>
      <c r="IJ4971" s="79"/>
      <c r="IK4971" s="79"/>
      <c r="IL4971" s="79"/>
    </row>
    <row r="4972" s="93" customFormat="1" ht="15.75" customHeight="1" spans="3:246">
      <c r="C4972" s="97"/>
      <c r="D4972" s="98"/>
      <c r="F4972" s="99"/>
      <c r="G4972" s="98"/>
      <c r="IE4972" s="79"/>
      <c r="IF4972" s="79"/>
      <c r="IG4972" s="79"/>
      <c r="IH4972" s="79"/>
      <c r="II4972" s="79"/>
      <c r="IJ4972" s="79"/>
      <c r="IK4972" s="79"/>
      <c r="IL4972" s="79"/>
    </row>
    <row r="4973" s="93" customFormat="1" ht="15.75" customHeight="1" spans="3:246">
      <c r="C4973" s="97"/>
      <c r="D4973" s="98"/>
      <c r="F4973" s="99"/>
      <c r="G4973" s="98"/>
      <c r="IE4973" s="79"/>
      <c r="IF4973" s="79"/>
      <c r="IG4973" s="79"/>
      <c r="IH4973" s="79"/>
      <c r="II4973" s="79"/>
      <c r="IJ4973" s="79"/>
      <c r="IK4973" s="79"/>
      <c r="IL4973" s="79"/>
    </row>
    <row r="4974" s="93" customFormat="1" ht="15.75" customHeight="1" spans="3:246">
      <c r="C4974" s="97"/>
      <c r="D4974" s="98"/>
      <c r="F4974" s="99"/>
      <c r="G4974" s="98"/>
      <c r="IE4974" s="79"/>
      <c r="IF4974" s="79"/>
      <c r="IG4974" s="79"/>
      <c r="IH4974" s="79"/>
      <c r="II4974" s="79"/>
      <c r="IJ4974" s="79"/>
      <c r="IK4974" s="79"/>
      <c r="IL4974" s="79"/>
    </row>
    <row r="4975" s="93" customFormat="1" ht="15.75" customHeight="1" spans="3:246">
      <c r="C4975" s="97"/>
      <c r="D4975" s="98"/>
      <c r="F4975" s="99"/>
      <c r="G4975" s="98"/>
      <c r="IE4975" s="79"/>
      <c r="IF4975" s="79"/>
      <c r="IG4975" s="79"/>
      <c r="IH4975" s="79"/>
      <c r="II4975" s="79"/>
      <c r="IJ4975" s="79"/>
      <c r="IK4975" s="79"/>
      <c r="IL4975" s="79"/>
    </row>
    <row r="4976" s="93" customFormat="1" ht="15.75" customHeight="1" spans="3:246">
      <c r="C4976" s="97"/>
      <c r="D4976" s="98"/>
      <c r="F4976" s="99"/>
      <c r="G4976" s="98"/>
      <c r="IE4976" s="79"/>
      <c r="IF4976" s="79"/>
      <c r="IG4976" s="79"/>
      <c r="IH4976" s="79"/>
      <c r="II4976" s="79"/>
      <c r="IJ4976" s="79"/>
      <c r="IK4976" s="79"/>
      <c r="IL4976" s="79"/>
    </row>
    <row r="4977" s="93" customFormat="1" ht="15.75" customHeight="1" spans="3:246">
      <c r="C4977" s="97"/>
      <c r="D4977" s="98"/>
      <c r="F4977" s="99"/>
      <c r="G4977" s="98"/>
      <c r="IE4977" s="79"/>
      <c r="IF4977" s="79"/>
      <c r="IG4977" s="79"/>
      <c r="IH4977" s="79"/>
      <c r="II4977" s="79"/>
      <c r="IJ4977" s="79"/>
      <c r="IK4977" s="79"/>
      <c r="IL4977" s="79"/>
    </row>
    <row r="4978" s="93" customFormat="1" ht="15.75" customHeight="1" spans="3:246">
      <c r="C4978" s="97"/>
      <c r="D4978" s="98"/>
      <c r="F4978" s="99"/>
      <c r="G4978" s="98"/>
      <c r="IE4978" s="79"/>
      <c r="IF4978" s="79"/>
      <c r="IG4978" s="79"/>
      <c r="IH4978" s="79"/>
      <c r="II4978" s="79"/>
      <c r="IJ4978" s="79"/>
      <c r="IK4978" s="79"/>
      <c r="IL4978" s="79"/>
    </row>
    <row r="4979" s="93" customFormat="1" ht="15.75" customHeight="1" spans="3:246">
      <c r="C4979" s="97"/>
      <c r="D4979" s="98"/>
      <c r="F4979" s="99"/>
      <c r="G4979" s="98"/>
      <c r="IE4979" s="79"/>
      <c r="IF4979" s="79"/>
      <c r="IG4979" s="79"/>
      <c r="IH4979" s="79"/>
      <c r="II4979" s="79"/>
      <c r="IJ4979" s="79"/>
      <c r="IK4979" s="79"/>
      <c r="IL4979" s="79"/>
    </row>
    <row r="4980" s="93" customFormat="1" ht="15.75" customHeight="1" spans="3:246">
      <c r="C4980" s="97"/>
      <c r="D4980" s="98"/>
      <c r="F4980" s="99"/>
      <c r="G4980" s="98"/>
      <c r="IE4980" s="79"/>
      <c r="IF4980" s="79"/>
      <c r="IG4980" s="79"/>
      <c r="IH4980" s="79"/>
      <c r="II4980" s="79"/>
      <c r="IJ4980" s="79"/>
      <c r="IK4980" s="79"/>
      <c r="IL4980" s="79"/>
    </row>
    <row r="4981" s="93" customFormat="1" ht="15.75" customHeight="1" spans="3:246">
      <c r="C4981" s="97"/>
      <c r="D4981" s="98"/>
      <c r="F4981" s="99"/>
      <c r="G4981" s="98"/>
      <c r="IE4981" s="79"/>
      <c r="IF4981" s="79"/>
      <c r="IG4981" s="79"/>
      <c r="IH4981" s="79"/>
      <c r="II4981" s="79"/>
      <c r="IJ4981" s="79"/>
      <c r="IK4981" s="79"/>
      <c r="IL4981" s="79"/>
    </row>
    <row r="4982" s="93" customFormat="1" ht="15.75" customHeight="1" spans="3:246">
      <c r="C4982" s="97"/>
      <c r="D4982" s="98"/>
      <c r="F4982" s="99"/>
      <c r="G4982" s="98"/>
      <c r="IE4982" s="79"/>
      <c r="IF4982" s="79"/>
      <c r="IG4982" s="79"/>
      <c r="IH4982" s="79"/>
      <c r="II4982" s="79"/>
      <c r="IJ4982" s="79"/>
      <c r="IK4982" s="79"/>
      <c r="IL4982" s="79"/>
    </row>
    <row r="4983" s="93" customFormat="1" ht="15.75" customHeight="1" spans="3:246">
      <c r="C4983" s="97"/>
      <c r="D4983" s="98"/>
      <c r="F4983" s="99"/>
      <c r="G4983" s="98"/>
      <c r="IE4983" s="79"/>
      <c r="IF4983" s="79"/>
      <c r="IG4983" s="79"/>
      <c r="IH4983" s="79"/>
      <c r="II4983" s="79"/>
      <c r="IJ4983" s="79"/>
      <c r="IK4983" s="79"/>
      <c r="IL4983" s="79"/>
    </row>
    <row r="4984" s="93" customFormat="1" ht="15.75" customHeight="1" spans="3:246">
      <c r="C4984" s="97"/>
      <c r="D4984" s="98"/>
      <c r="F4984" s="99"/>
      <c r="G4984" s="98"/>
      <c r="IE4984" s="79"/>
      <c r="IF4984" s="79"/>
      <c r="IG4984" s="79"/>
      <c r="IH4984" s="79"/>
      <c r="II4984" s="79"/>
      <c r="IJ4984" s="79"/>
      <c r="IK4984" s="79"/>
      <c r="IL4984" s="79"/>
    </row>
    <row r="4985" s="93" customFormat="1" ht="15.75" customHeight="1" spans="3:246">
      <c r="C4985" s="97"/>
      <c r="D4985" s="98"/>
      <c r="F4985" s="99"/>
      <c r="G4985" s="98"/>
      <c r="IE4985" s="79"/>
      <c r="IF4985" s="79"/>
      <c r="IG4985" s="79"/>
      <c r="IH4985" s="79"/>
      <c r="II4985" s="79"/>
      <c r="IJ4985" s="79"/>
      <c r="IK4985" s="79"/>
      <c r="IL4985" s="79"/>
    </row>
    <row r="4986" s="93" customFormat="1" ht="15.75" customHeight="1" spans="3:246">
      <c r="C4986" s="97"/>
      <c r="D4986" s="98"/>
      <c r="F4986" s="99"/>
      <c r="G4986" s="98"/>
      <c r="IE4986" s="79"/>
      <c r="IF4986" s="79"/>
      <c r="IG4986" s="79"/>
      <c r="IH4986" s="79"/>
      <c r="II4986" s="79"/>
      <c r="IJ4986" s="79"/>
      <c r="IK4986" s="79"/>
      <c r="IL4986" s="79"/>
    </row>
    <row r="4987" s="93" customFormat="1" ht="15.75" customHeight="1" spans="3:246">
      <c r="C4987" s="97"/>
      <c r="D4987" s="98"/>
      <c r="F4987" s="99"/>
      <c r="G4987" s="98"/>
      <c r="IE4987" s="79"/>
      <c r="IF4987" s="79"/>
      <c r="IG4987" s="79"/>
      <c r="IH4987" s="79"/>
      <c r="II4987" s="79"/>
      <c r="IJ4987" s="79"/>
      <c r="IK4987" s="79"/>
      <c r="IL4987" s="79"/>
    </row>
    <row r="4988" s="93" customFormat="1" ht="15.75" customHeight="1" spans="3:246">
      <c r="C4988" s="97"/>
      <c r="D4988" s="98"/>
      <c r="F4988" s="99"/>
      <c r="G4988" s="98"/>
      <c r="IE4988" s="79"/>
      <c r="IF4988" s="79"/>
      <c r="IG4988" s="79"/>
      <c r="IH4988" s="79"/>
      <c r="II4988" s="79"/>
      <c r="IJ4988" s="79"/>
      <c r="IK4988" s="79"/>
      <c r="IL4988" s="79"/>
    </row>
    <row r="4989" s="93" customFormat="1" ht="15.75" customHeight="1" spans="3:246">
      <c r="C4989" s="97"/>
      <c r="D4989" s="98"/>
      <c r="F4989" s="99"/>
      <c r="G4989" s="98"/>
      <c r="IE4989" s="79"/>
      <c r="IF4989" s="79"/>
      <c r="IG4989" s="79"/>
      <c r="IH4989" s="79"/>
      <c r="II4989" s="79"/>
      <c r="IJ4989" s="79"/>
      <c r="IK4989" s="79"/>
      <c r="IL4989" s="79"/>
    </row>
    <row r="4990" s="93" customFormat="1" ht="15.75" customHeight="1" spans="3:246">
      <c r="C4990" s="97"/>
      <c r="D4990" s="98"/>
      <c r="F4990" s="99"/>
      <c r="G4990" s="98"/>
      <c r="IE4990" s="79"/>
      <c r="IF4990" s="79"/>
      <c r="IG4990" s="79"/>
      <c r="IH4990" s="79"/>
      <c r="II4990" s="79"/>
      <c r="IJ4990" s="79"/>
      <c r="IK4990" s="79"/>
      <c r="IL4990" s="79"/>
    </row>
    <row r="4991" s="93" customFormat="1" ht="15.75" customHeight="1" spans="3:246">
      <c r="C4991" s="97"/>
      <c r="D4991" s="98"/>
      <c r="F4991" s="99"/>
      <c r="G4991" s="98"/>
      <c r="IE4991" s="79"/>
      <c r="IF4991" s="79"/>
      <c r="IG4991" s="79"/>
      <c r="IH4991" s="79"/>
      <c r="II4991" s="79"/>
      <c r="IJ4991" s="79"/>
      <c r="IK4991" s="79"/>
      <c r="IL4991" s="79"/>
    </row>
    <row r="4992" s="93" customFormat="1" ht="15.75" customHeight="1" spans="3:246">
      <c r="C4992" s="97"/>
      <c r="D4992" s="98"/>
      <c r="F4992" s="99"/>
      <c r="G4992" s="98"/>
      <c r="IE4992" s="79"/>
      <c r="IF4992" s="79"/>
      <c r="IG4992" s="79"/>
      <c r="IH4992" s="79"/>
      <c r="II4992" s="79"/>
      <c r="IJ4992" s="79"/>
      <c r="IK4992" s="79"/>
      <c r="IL4992" s="79"/>
    </row>
    <row r="4993" s="93" customFormat="1" ht="15.75" customHeight="1" spans="3:246">
      <c r="C4993" s="97"/>
      <c r="D4993" s="98"/>
      <c r="F4993" s="99"/>
      <c r="G4993" s="98"/>
      <c r="IE4993" s="79"/>
      <c r="IF4993" s="79"/>
      <c r="IG4993" s="79"/>
      <c r="IH4993" s="79"/>
      <c r="II4993" s="79"/>
      <c r="IJ4993" s="79"/>
      <c r="IK4993" s="79"/>
      <c r="IL4993" s="79"/>
    </row>
    <row r="4994" s="93" customFormat="1" ht="15.75" customHeight="1" spans="3:246">
      <c r="C4994" s="97"/>
      <c r="D4994" s="98"/>
      <c r="F4994" s="99"/>
      <c r="G4994" s="98"/>
      <c r="IE4994" s="79"/>
      <c r="IF4994" s="79"/>
      <c r="IG4994" s="79"/>
      <c r="IH4994" s="79"/>
      <c r="II4994" s="79"/>
      <c r="IJ4994" s="79"/>
      <c r="IK4994" s="79"/>
      <c r="IL4994" s="79"/>
    </row>
    <row r="4995" s="93" customFormat="1" ht="15.75" customHeight="1" spans="3:246">
      <c r="C4995" s="97"/>
      <c r="D4995" s="98"/>
      <c r="F4995" s="99"/>
      <c r="G4995" s="98"/>
      <c r="IE4995" s="79"/>
      <c r="IF4995" s="79"/>
      <c r="IG4995" s="79"/>
      <c r="IH4995" s="79"/>
      <c r="II4995" s="79"/>
      <c r="IJ4995" s="79"/>
      <c r="IK4995" s="79"/>
      <c r="IL4995" s="79"/>
    </row>
    <row r="4996" s="93" customFormat="1" ht="15.75" customHeight="1" spans="3:246">
      <c r="C4996" s="97"/>
      <c r="D4996" s="98"/>
      <c r="F4996" s="99"/>
      <c r="G4996" s="98"/>
      <c r="IE4996" s="79"/>
      <c r="IF4996" s="79"/>
      <c r="IG4996" s="79"/>
      <c r="IH4996" s="79"/>
      <c r="II4996" s="79"/>
      <c r="IJ4996" s="79"/>
      <c r="IK4996" s="79"/>
      <c r="IL4996" s="79"/>
    </row>
    <row r="4997" s="93" customFormat="1" ht="15.75" customHeight="1" spans="3:246">
      <c r="C4997" s="97"/>
      <c r="D4997" s="98"/>
      <c r="F4997" s="99"/>
      <c r="G4997" s="98"/>
      <c r="IE4997" s="79"/>
      <c r="IF4997" s="79"/>
      <c r="IG4997" s="79"/>
      <c r="IH4997" s="79"/>
      <c r="II4997" s="79"/>
      <c r="IJ4997" s="79"/>
      <c r="IK4997" s="79"/>
      <c r="IL4997" s="79"/>
    </row>
    <row r="4998" s="93" customFormat="1" ht="15.75" customHeight="1" spans="3:246">
      <c r="C4998" s="97"/>
      <c r="D4998" s="98"/>
      <c r="F4998" s="99"/>
      <c r="G4998" s="98"/>
      <c r="IE4998" s="79"/>
      <c r="IF4998" s="79"/>
      <c r="IG4998" s="79"/>
      <c r="IH4998" s="79"/>
      <c r="II4998" s="79"/>
      <c r="IJ4998" s="79"/>
      <c r="IK4998" s="79"/>
      <c r="IL4998" s="79"/>
    </row>
    <row r="4999" s="93" customFormat="1" ht="15.75" customHeight="1" spans="3:246">
      <c r="C4999" s="97"/>
      <c r="D4999" s="98"/>
      <c r="F4999" s="99"/>
      <c r="G4999" s="98"/>
      <c r="IE4999" s="79"/>
      <c r="IF4999" s="79"/>
      <c r="IG4999" s="79"/>
      <c r="IH4999" s="79"/>
      <c r="II4999" s="79"/>
      <c r="IJ4999" s="79"/>
      <c r="IK4999" s="79"/>
      <c r="IL4999" s="79"/>
    </row>
    <row r="5000" s="93" customFormat="1" ht="15.75" customHeight="1" spans="3:246">
      <c r="C5000" s="97"/>
      <c r="D5000" s="98"/>
      <c r="F5000" s="99"/>
      <c r="G5000" s="98"/>
      <c r="IE5000" s="79"/>
      <c r="IF5000" s="79"/>
      <c r="IG5000" s="79"/>
      <c r="IH5000" s="79"/>
      <c r="II5000" s="79"/>
      <c r="IJ5000" s="79"/>
      <c r="IK5000" s="79"/>
      <c r="IL5000" s="79"/>
    </row>
    <row r="5001" s="93" customFormat="1" ht="15.75" customHeight="1" spans="3:246">
      <c r="C5001" s="97"/>
      <c r="D5001" s="98"/>
      <c r="F5001" s="99"/>
      <c r="G5001" s="98"/>
      <c r="IE5001" s="79"/>
      <c r="IF5001" s="79"/>
      <c r="IG5001" s="79"/>
      <c r="IH5001" s="79"/>
      <c r="II5001" s="79"/>
      <c r="IJ5001" s="79"/>
      <c r="IK5001" s="79"/>
      <c r="IL5001" s="79"/>
    </row>
    <row r="5002" s="93" customFormat="1" ht="15.75" customHeight="1" spans="3:246">
      <c r="C5002" s="97"/>
      <c r="D5002" s="98"/>
      <c r="F5002" s="99"/>
      <c r="G5002" s="98"/>
      <c r="IE5002" s="79"/>
      <c r="IF5002" s="79"/>
      <c r="IG5002" s="79"/>
      <c r="IH5002" s="79"/>
      <c r="II5002" s="79"/>
      <c r="IJ5002" s="79"/>
      <c r="IK5002" s="79"/>
      <c r="IL5002" s="79"/>
    </row>
    <row r="5003" s="93" customFormat="1" ht="15.75" customHeight="1" spans="3:246">
      <c r="C5003" s="97"/>
      <c r="D5003" s="98"/>
      <c r="F5003" s="99"/>
      <c r="G5003" s="98"/>
      <c r="IE5003" s="79"/>
      <c r="IF5003" s="79"/>
      <c r="IG5003" s="79"/>
      <c r="IH5003" s="79"/>
      <c r="II5003" s="79"/>
      <c r="IJ5003" s="79"/>
      <c r="IK5003" s="79"/>
      <c r="IL5003" s="79"/>
    </row>
    <row r="5004" s="93" customFormat="1" ht="15.75" customHeight="1" spans="3:246">
      <c r="C5004" s="97"/>
      <c r="D5004" s="98"/>
      <c r="F5004" s="99"/>
      <c r="G5004" s="98"/>
      <c r="IE5004" s="79"/>
      <c r="IF5004" s="79"/>
      <c r="IG5004" s="79"/>
      <c r="IH5004" s="79"/>
      <c r="II5004" s="79"/>
      <c r="IJ5004" s="79"/>
      <c r="IK5004" s="79"/>
      <c r="IL5004" s="79"/>
    </row>
    <row r="5005" s="93" customFormat="1" ht="15.75" customHeight="1" spans="3:246">
      <c r="C5005" s="97"/>
      <c r="D5005" s="98"/>
      <c r="F5005" s="99"/>
      <c r="G5005" s="98"/>
      <c r="IE5005" s="79"/>
      <c r="IF5005" s="79"/>
      <c r="IG5005" s="79"/>
      <c r="IH5005" s="79"/>
      <c r="II5005" s="79"/>
      <c r="IJ5005" s="79"/>
      <c r="IK5005" s="79"/>
      <c r="IL5005" s="79"/>
    </row>
    <row r="5006" s="93" customFormat="1" ht="15.75" customHeight="1" spans="3:246">
      <c r="C5006" s="97"/>
      <c r="D5006" s="98"/>
      <c r="F5006" s="99"/>
      <c r="G5006" s="98"/>
      <c r="IE5006" s="79"/>
      <c r="IF5006" s="79"/>
      <c r="IG5006" s="79"/>
      <c r="IH5006" s="79"/>
      <c r="II5006" s="79"/>
      <c r="IJ5006" s="79"/>
      <c r="IK5006" s="79"/>
      <c r="IL5006" s="79"/>
    </row>
    <row r="5007" s="93" customFormat="1" ht="15.75" customHeight="1" spans="3:246">
      <c r="C5007" s="97"/>
      <c r="D5007" s="98"/>
      <c r="F5007" s="99"/>
      <c r="G5007" s="98"/>
      <c r="IE5007" s="79"/>
      <c r="IF5007" s="79"/>
      <c r="IG5007" s="79"/>
      <c r="IH5007" s="79"/>
      <c r="II5007" s="79"/>
      <c r="IJ5007" s="79"/>
      <c r="IK5007" s="79"/>
      <c r="IL5007" s="79"/>
    </row>
    <row r="5008" s="93" customFormat="1" ht="15.75" customHeight="1" spans="3:246">
      <c r="C5008" s="97"/>
      <c r="D5008" s="98"/>
      <c r="F5008" s="99"/>
      <c r="G5008" s="98"/>
      <c r="IE5008" s="79"/>
      <c r="IF5008" s="79"/>
      <c r="IG5008" s="79"/>
      <c r="IH5008" s="79"/>
      <c r="II5008" s="79"/>
      <c r="IJ5008" s="79"/>
      <c r="IK5008" s="79"/>
      <c r="IL5008" s="79"/>
    </row>
    <row r="5009" s="93" customFormat="1" ht="15.75" customHeight="1" spans="3:246">
      <c r="C5009" s="97"/>
      <c r="D5009" s="98"/>
      <c r="F5009" s="99"/>
      <c r="G5009" s="98"/>
      <c r="IE5009" s="79"/>
      <c r="IF5009" s="79"/>
      <c r="IG5009" s="79"/>
      <c r="IH5009" s="79"/>
      <c r="II5009" s="79"/>
      <c r="IJ5009" s="79"/>
      <c r="IK5009" s="79"/>
      <c r="IL5009" s="79"/>
    </row>
    <row r="5010" s="93" customFormat="1" ht="15.75" customHeight="1" spans="3:246">
      <c r="C5010" s="97"/>
      <c r="D5010" s="98"/>
      <c r="F5010" s="99"/>
      <c r="G5010" s="98"/>
      <c r="IE5010" s="79"/>
      <c r="IF5010" s="79"/>
      <c r="IG5010" s="79"/>
      <c r="IH5010" s="79"/>
      <c r="II5010" s="79"/>
      <c r="IJ5010" s="79"/>
      <c r="IK5010" s="79"/>
      <c r="IL5010" s="79"/>
    </row>
    <row r="5011" s="93" customFormat="1" ht="15.75" customHeight="1" spans="3:246">
      <c r="C5011" s="97"/>
      <c r="D5011" s="98"/>
      <c r="F5011" s="99"/>
      <c r="G5011" s="98"/>
      <c r="IE5011" s="79"/>
      <c r="IF5011" s="79"/>
      <c r="IG5011" s="79"/>
      <c r="IH5011" s="79"/>
      <c r="II5011" s="79"/>
      <c r="IJ5011" s="79"/>
      <c r="IK5011" s="79"/>
      <c r="IL5011" s="79"/>
    </row>
    <row r="5012" s="93" customFormat="1" ht="15.75" customHeight="1" spans="3:246">
      <c r="C5012" s="97"/>
      <c r="D5012" s="98"/>
      <c r="F5012" s="99"/>
      <c r="G5012" s="98"/>
      <c r="IE5012" s="79"/>
      <c r="IF5012" s="79"/>
      <c r="IG5012" s="79"/>
      <c r="IH5012" s="79"/>
      <c r="II5012" s="79"/>
      <c r="IJ5012" s="79"/>
      <c r="IK5012" s="79"/>
      <c r="IL5012" s="79"/>
    </row>
    <row r="5013" s="93" customFormat="1" ht="15.75" customHeight="1" spans="3:246">
      <c r="C5013" s="97"/>
      <c r="D5013" s="98"/>
      <c r="F5013" s="99"/>
      <c r="G5013" s="98"/>
      <c r="IE5013" s="79"/>
      <c r="IF5013" s="79"/>
      <c r="IG5013" s="79"/>
      <c r="IH5013" s="79"/>
      <c r="II5013" s="79"/>
      <c r="IJ5013" s="79"/>
      <c r="IK5013" s="79"/>
      <c r="IL5013" s="79"/>
    </row>
    <row r="5014" s="93" customFormat="1" ht="15.75" customHeight="1" spans="3:246">
      <c r="C5014" s="97"/>
      <c r="D5014" s="98"/>
      <c r="F5014" s="99"/>
      <c r="G5014" s="98"/>
      <c r="IE5014" s="79"/>
      <c r="IF5014" s="79"/>
      <c r="IG5014" s="79"/>
      <c r="IH5014" s="79"/>
      <c r="II5014" s="79"/>
      <c r="IJ5014" s="79"/>
      <c r="IK5014" s="79"/>
      <c r="IL5014" s="79"/>
    </row>
    <row r="5015" s="93" customFormat="1" ht="15.75" customHeight="1" spans="3:246">
      <c r="C5015" s="97"/>
      <c r="D5015" s="98"/>
      <c r="F5015" s="99"/>
      <c r="G5015" s="98"/>
      <c r="IE5015" s="79"/>
      <c r="IF5015" s="79"/>
      <c r="IG5015" s="79"/>
      <c r="IH5015" s="79"/>
      <c r="II5015" s="79"/>
      <c r="IJ5015" s="79"/>
      <c r="IK5015" s="79"/>
      <c r="IL5015" s="79"/>
    </row>
    <row r="5016" s="93" customFormat="1" ht="15.75" customHeight="1" spans="3:246">
      <c r="C5016" s="97"/>
      <c r="D5016" s="98"/>
      <c r="F5016" s="99"/>
      <c r="G5016" s="98"/>
      <c r="IE5016" s="79"/>
      <c r="IF5016" s="79"/>
      <c r="IG5016" s="79"/>
      <c r="IH5016" s="79"/>
      <c r="II5016" s="79"/>
      <c r="IJ5016" s="79"/>
      <c r="IK5016" s="79"/>
      <c r="IL5016" s="79"/>
    </row>
    <row r="5017" s="93" customFormat="1" ht="15.75" customHeight="1" spans="3:246">
      <c r="C5017" s="97"/>
      <c r="D5017" s="98"/>
      <c r="F5017" s="99"/>
      <c r="G5017" s="98"/>
      <c r="IE5017" s="79"/>
      <c r="IF5017" s="79"/>
      <c r="IG5017" s="79"/>
      <c r="IH5017" s="79"/>
      <c r="II5017" s="79"/>
      <c r="IJ5017" s="79"/>
      <c r="IK5017" s="79"/>
      <c r="IL5017" s="79"/>
    </row>
    <row r="5018" s="93" customFormat="1" ht="15.75" customHeight="1" spans="3:246">
      <c r="C5018" s="97"/>
      <c r="D5018" s="98"/>
      <c r="F5018" s="99"/>
      <c r="G5018" s="98"/>
      <c r="IE5018" s="79"/>
      <c r="IF5018" s="79"/>
      <c r="IG5018" s="79"/>
      <c r="IH5018" s="79"/>
      <c r="II5018" s="79"/>
      <c r="IJ5018" s="79"/>
      <c r="IK5018" s="79"/>
      <c r="IL5018" s="79"/>
    </row>
    <row r="5019" s="93" customFormat="1" ht="15.75" customHeight="1" spans="3:246">
      <c r="C5019" s="97"/>
      <c r="D5019" s="98"/>
      <c r="F5019" s="99"/>
      <c r="G5019" s="98"/>
      <c r="IE5019" s="79"/>
      <c r="IF5019" s="79"/>
      <c r="IG5019" s="79"/>
      <c r="IH5019" s="79"/>
      <c r="II5019" s="79"/>
      <c r="IJ5019" s="79"/>
      <c r="IK5019" s="79"/>
      <c r="IL5019" s="79"/>
    </row>
    <row r="5020" s="93" customFormat="1" ht="15.75" customHeight="1" spans="3:246">
      <c r="C5020" s="97"/>
      <c r="D5020" s="98"/>
      <c r="F5020" s="99"/>
      <c r="G5020" s="98"/>
      <c r="IE5020" s="79"/>
      <c r="IF5020" s="79"/>
      <c r="IG5020" s="79"/>
      <c r="IH5020" s="79"/>
      <c r="II5020" s="79"/>
      <c r="IJ5020" s="79"/>
      <c r="IK5020" s="79"/>
      <c r="IL5020" s="79"/>
    </row>
    <row r="5021" s="93" customFormat="1" ht="15.75" customHeight="1" spans="3:246">
      <c r="C5021" s="97"/>
      <c r="D5021" s="98"/>
      <c r="F5021" s="99"/>
      <c r="G5021" s="98"/>
      <c r="IE5021" s="79"/>
      <c r="IF5021" s="79"/>
      <c r="IG5021" s="79"/>
      <c r="IH5021" s="79"/>
      <c r="II5021" s="79"/>
      <c r="IJ5021" s="79"/>
      <c r="IK5021" s="79"/>
      <c r="IL5021" s="79"/>
    </row>
    <row r="5022" s="93" customFormat="1" ht="15.75" customHeight="1" spans="3:246">
      <c r="C5022" s="97"/>
      <c r="D5022" s="98"/>
      <c r="F5022" s="99"/>
      <c r="G5022" s="98"/>
      <c r="IE5022" s="79"/>
      <c r="IF5022" s="79"/>
      <c r="IG5022" s="79"/>
      <c r="IH5022" s="79"/>
      <c r="II5022" s="79"/>
      <c r="IJ5022" s="79"/>
      <c r="IK5022" s="79"/>
      <c r="IL5022" s="79"/>
    </row>
    <row r="5023" s="93" customFormat="1" ht="15.75" customHeight="1" spans="3:246">
      <c r="C5023" s="97"/>
      <c r="D5023" s="98"/>
      <c r="F5023" s="99"/>
      <c r="G5023" s="98"/>
      <c r="IE5023" s="79"/>
      <c r="IF5023" s="79"/>
      <c r="IG5023" s="79"/>
      <c r="IH5023" s="79"/>
      <c r="II5023" s="79"/>
      <c r="IJ5023" s="79"/>
      <c r="IK5023" s="79"/>
      <c r="IL5023" s="79"/>
    </row>
    <row r="5024" s="93" customFormat="1" ht="15.75" customHeight="1" spans="3:246">
      <c r="C5024" s="97"/>
      <c r="D5024" s="98"/>
      <c r="F5024" s="99"/>
      <c r="G5024" s="98"/>
      <c r="IE5024" s="79"/>
      <c r="IF5024" s="79"/>
      <c r="IG5024" s="79"/>
      <c r="IH5024" s="79"/>
      <c r="II5024" s="79"/>
      <c r="IJ5024" s="79"/>
      <c r="IK5024" s="79"/>
      <c r="IL5024" s="79"/>
    </row>
    <row r="5025" s="93" customFormat="1" ht="15.75" customHeight="1" spans="3:246">
      <c r="C5025" s="97"/>
      <c r="D5025" s="98"/>
      <c r="F5025" s="99"/>
      <c r="G5025" s="98"/>
      <c r="IE5025" s="79"/>
      <c r="IF5025" s="79"/>
      <c r="IG5025" s="79"/>
      <c r="IH5025" s="79"/>
      <c r="II5025" s="79"/>
      <c r="IJ5025" s="79"/>
      <c r="IK5025" s="79"/>
      <c r="IL5025" s="79"/>
    </row>
    <row r="5026" s="93" customFormat="1" ht="15.75" customHeight="1" spans="3:246">
      <c r="C5026" s="97"/>
      <c r="D5026" s="98"/>
      <c r="F5026" s="99"/>
      <c r="G5026" s="98"/>
      <c r="IE5026" s="79"/>
      <c r="IF5026" s="79"/>
      <c r="IG5026" s="79"/>
      <c r="IH5026" s="79"/>
      <c r="II5026" s="79"/>
      <c r="IJ5026" s="79"/>
      <c r="IK5026" s="79"/>
      <c r="IL5026" s="79"/>
    </row>
    <row r="5027" s="93" customFormat="1" ht="15.75" customHeight="1" spans="3:246">
      <c r="C5027" s="97"/>
      <c r="D5027" s="98"/>
      <c r="F5027" s="99"/>
      <c r="G5027" s="98"/>
      <c r="IE5027" s="79"/>
      <c r="IF5027" s="79"/>
      <c r="IG5027" s="79"/>
      <c r="IH5027" s="79"/>
      <c r="II5027" s="79"/>
      <c r="IJ5027" s="79"/>
      <c r="IK5027" s="79"/>
      <c r="IL5027" s="79"/>
    </row>
    <row r="5028" s="93" customFormat="1" ht="15.75" customHeight="1" spans="3:246">
      <c r="C5028" s="97"/>
      <c r="D5028" s="98"/>
      <c r="F5028" s="99"/>
      <c r="G5028" s="98"/>
      <c r="IE5028" s="79"/>
      <c r="IF5028" s="79"/>
      <c r="IG5028" s="79"/>
      <c r="IH5028" s="79"/>
      <c r="II5028" s="79"/>
      <c r="IJ5028" s="79"/>
      <c r="IK5028" s="79"/>
      <c r="IL5028" s="79"/>
    </row>
    <row r="5029" s="93" customFormat="1" ht="15.75" customHeight="1" spans="3:246">
      <c r="C5029" s="97"/>
      <c r="D5029" s="98"/>
      <c r="F5029" s="99"/>
      <c r="G5029" s="98"/>
      <c r="IE5029" s="79"/>
      <c r="IF5029" s="79"/>
      <c r="IG5029" s="79"/>
      <c r="IH5029" s="79"/>
      <c r="II5029" s="79"/>
      <c r="IJ5029" s="79"/>
      <c r="IK5029" s="79"/>
      <c r="IL5029" s="79"/>
    </row>
    <row r="5030" s="93" customFormat="1" ht="15.75" customHeight="1" spans="3:246">
      <c r="C5030" s="97"/>
      <c r="D5030" s="98"/>
      <c r="F5030" s="99"/>
      <c r="G5030" s="98"/>
      <c r="IE5030" s="79"/>
      <c r="IF5030" s="79"/>
      <c r="IG5030" s="79"/>
      <c r="IH5030" s="79"/>
      <c r="II5030" s="79"/>
      <c r="IJ5030" s="79"/>
      <c r="IK5030" s="79"/>
      <c r="IL5030" s="79"/>
    </row>
    <row r="5031" s="93" customFormat="1" ht="15.75" customHeight="1" spans="3:246">
      <c r="C5031" s="97"/>
      <c r="D5031" s="98"/>
      <c r="F5031" s="99"/>
      <c r="G5031" s="98"/>
      <c r="IE5031" s="79"/>
      <c r="IF5031" s="79"/>
      <c r="IG5031" s="79"/>
      <c r="IH5031" s="79"/>
      <c r="II5031" s="79"/>
      <c r="IJ5031" s="79"/>
      <c r="IK5031" s="79"/>
      <c r="IL5031" s="79"/>
    </row>
    <row r="5032" s="93" customFormat="1" ht="15.75" customHeight="1" spans="3:246">
      <c r="C5032" s="97"/>
      <c r="D5032" s="98"/>
      <c r="F5032" s="99"/>
      <c r="G5032" s="98"/>
      <c r="IE5032" s="79"/>
      <c r="IF5032" s="79"/>
      <c r="IG5032" s="79"/>
      <c r="IH5032" s="79"/>
      <c r="II5032" s="79"/>
      <c r="IJ5032" s="79"/>
      <c r="IK5032" s="79"/>
      <c r="IL5032" s="79"/>
    </row>
    <row r="5033" s="93" customFormat="1" ht="15.75" customHeight="1" spans="3:246">
      <c r="C5033" s="97"/>
      <c r="D5033" s="98"/>
      <c r="F5033" s="99"/>
      <c r="G5033" s="98"/>
      <c r="IE5033" s="79"/>
      <c r="IF5033" s="79"/>
      <c r="IG5033" s="79"/>
      <c r="IH5033" s="79"/>
      <c r="II5033" s="79"/>
      <c r="IJ5033" s="79"/>
      <c r="IK5033" s="79"/>
      <c r="IL5033" s="79"/>
    </row>
    <row r="5034" s="93" customFormat="1" ht="15.75" customHeight="1" spans="3:246">
      <c r="C5034" s="97"/>
      <c r="D5034" s="98"/>
      <c r="F5034" s="99"/>
      <c r="G5034" s="98"/>
      <c r="IE5034" s="79"/>
      <c r="IF5034" s="79"/>
      <c r="IG5034" s="79"/>
      <c r="IH5034" s="79"/>
      <c r="II5034" s="79"/>
      <c r="IJ5034" s="79"/>
      <c r="IK5034" s="79"/>
      <c r="IL5034" s="79"/>
    </row>
    <row r="5035" s="93" customFormat="1" ht="15.75" customHeight="1" spans="3:246">
      <c r="C5035" s="97"/>
      <c r="D5035" s="98"/>
      <c r="F5035" s="99"/>
      <c r="G5035" s="98"/>
      <c r="IE5035" s="79"/>
      <c r="IF5035" s="79"/>
      <c r="IG5035" s="79"/>
      <c r="IH5035" s="79"/>
      <c r="II5035" s="79"/>
      <c r="IJ5035" s="79"/>
      <c r="IK5035" s="79"/>
      <c r="IL5035" s="79"/>
    </row>
    <row r="5036" s="93" customFormat="1" ht="15.75" customHeight="1" spans="3:246">
      <c r="C5036" s="97"/>
      <c r="D5036" s="98"/>
      <c r="F5036" s="99"/>
      <c r="G5036" s="98"/>
      <c r="IE5036" s="79"/>
      <c r="IF5036" s="79"/>
      <c r="IG5036" s="79"/>
      <c r="IH5036" s="79"/>
      <c r="II5036" s="79"/>
      <c r="IJ5036" s="79"/>
      <c r="IK5036" s="79"/>
      <c r="IL5036" s="79"/>
    </row>
    <row r="5037" s="93" customFormat="1" ht="15.75" customHeight="1" spans="3:246">
      <c r="C5037" s="97"/>
      <c r="D5037" s="98"/>
      <c r="F5037" s="99"/>
      <c r="G5037" s="98"/>
      <c r="IE5037" s="79"/>
      <c r="IF5037" s="79"/>
      <c r="IG5037" s="79"/>
      <c r="IH5037" s="79"/>
      <c r="II5037" s="79"/>
      <c r="IJ5037" s="79"/>
      <c r="IK5037" s="79"/>
      <c r="IL5037" s="79"/>
    </row>
    <row r="5038" s="93" customFormat="1" ht="15.75" customHeight="1" spans="3:246">
      <c r="C5038" s="97"/>
      <c r="D5038" s="98"/>
      <c r="F5038" s="99"/>
      <c r="G5038" s="98"/>
      <c r="IE5038" s="79"/>
      <c r="IF5038" s="79"/>
      <c r="IG5038" s="79"/>
      <c r="IH5038" s="79"/>
      <c r="II5038" s="79"/>
      <c r="IJ5038" s="79"/>
      <c r="IK5038" s="79"/>
      <c r="IL5038" s="79"/>
    </row>
    <row r="5039" s="93" customFormat="1" ht="15.75" customHeight="1" spans="3:246">
      <c r="C5039" s="97"/>
      <c r="D5039" s="98"/>
      <c r="F5039" s="99"/>
      <c r="G5039" s="98"/>
      <c r="IE5039" s="79"/>
      <c r="IF5039" s="79"/>
      <c r="IG5039" s="79"/>
      <c r="IH5039" s="79"/>
      <c r="II5039" s="79"/>
      <c r="IJ5039" s="79"/>
      <c r="IK5039" s="79"/>
      <c r="IL5039" s="79"/>
    </row>
    <row r="5040" s="93" customFormat="1" ht="15.75" customHeight="1" spans="3:246">
      <c r="C5040" s="97"/>
      <c r="D5040" s="98"/>
      <c r="F5040" s="99"/>
      <c r="G5040" s="98"/>
      <c r="IE5040" s="79"/>
      <c r="IF5040" s="79"/>
      <c r="IG5040" s="79"/>
      <c r="IH5040" s="79"/>
      <c r="II5040" s="79"/>
      <c r="IJ5040" s="79"/>
      <c r="IK5040" s="79"/>
      <c r="IL5040" s="79"/>
    </row>
    <row r="5041" s="93" customFormat="1" ht="15.75" customHeight="1" spans="3:246">
      <c r="C5041" s="97"/>
      <c r="D5041" s="98"/>
      <c r="F5041" s="99"/>
      <c r="G5041" s="98"/>
      <c r="IE5041" s="79"/>
      <c r="IF5041" s="79"/>
      <c r="IG5041" s="79"/>
      <c r="IH5041" s="79"/>
      <c r="II5041" s="79"/>
      <c r="IJ5041" s="79"/>
      <c r="IK5041" s="79"/>
      <c r="IL5041" s="79"/>
    </row>
    <row r="5042" s="93" customFormat="1" ht="15.75" customHeight="1" spans="3:246">
      <c r="C5042" s="97"/>
      <c r="D5042" s="98"/>
      <c r="F5042" s="99"/>
      <c r="G5042" s="98"/>
      <c r="IE5042" s="79"/>
      <c r="IF5042" s="79"/>
      <c r="IG5042" s="79"/>
      <c r="IH5042" s="79"/>
      <c r="II5042" s="79"/>
      <c r="IJ5042" s="79"/>
      <c r="IK5042" s="79"/>
      <c r="IL5042" s="79"/>
    </row>
    <row r="5043" s="93" customFormat="1" ht="15.75" customHeight="1" spans="3:246">
      <c r="C5043" s="97"/>
      <c r="D5043" s="98"/>
      <c r="F5043" s="99"/>
      <c r="G5043" s="98"/>
      <c r="IE5043" s="79"/>
      <c r="IF5043" s="79"/>
      <c r="IG5043" s="79"/>
      <c r="IH5043" s="79"/>
      <c r="II5043" s="79"/>
      <c r="IJ5043" s="79"/>
      <c r="IK5043" s="79"/>
      <c r="IL5043" s="79"/>
    </row>
    <row r="5044" s="93" customFormat="1" ht="15.75" customHeight="1" spans="3:246">
      <c r="C5044" s="97"/>
      <c r="D5044" s="98"/>
      <c r="F5044" s="99"/>
      <c r="G5044" s="98"/>
      <c r="IE5044" s="79"/>
      <c r="IF5044" s="79"/>
      <c r="IG5044" s="79"/>
      <c r="IH5044" s="79"/>
      <c r="II5044" s="79"/>
      <c r="IJ5044" s="79"/>
      <c r="IK5044" s="79"/>
      <c r="IL5044" s="79"/>
    </row>
    <row r="5045" s="93" customFormat="1" ht="15.75" customHeight="1" spans="3:246">
      <c r="C5045" s="97"/>
      <c r="D5045" s="98"/>
      <c r="F5045" s="99"/>
      <c r="G5045" s="98"/>
      <c r="IE5045" s="79"/>
      <c r="IF5045" s="79"/>
      <c r="IG5045" s="79"/>
      <c r="IH5045" s="79"/>
      <c r="II5045" s="79"/>
      <c r="IJ5045" s="79"/>
      <c r="IK5045" s="79"/>
      <c r="IL5045" s="79"/>
    </row>
    <row r="5046" s="93" customFormat="1" ht="15.75" customHeight="1" spans="3:246">
      <c r="C5046" s="97"/>
      <c r="D5046" s="98"/>
      <c r="F5046" s="99"/>
      <c r="G5046" s="98"/>
      <c r="IE5046" s="79"/>
      <c r="IF5046" s="79"/>
      <c r="IG5046" s="79"/>
      <c r="IH5046" s="79"/>
      <c r="II5046" s="79"/>
      <c r="IJ5046" s="79"/>
      <c r="IK5046" s="79"/>
      <c r="IL5046" s="79"/>
    </row>
    <row r="5047" s="93" customFormat="1" ht="15.75" customHeight="1" spans="3:246">
      <c r="C5047" s="97"/>
      <c r="D5047" s="98"/>
      <c r="F5047" s="99"/>
      <c r="G5047" s="98"/>
      <c r="IE5047" s="79"/>
      <c r="IF5047" s="79"/>
      <c r="IG5047" s="79"/>
      <c r="IH5047" s="79"/>
      <c r="II5047" s="79"/>
      <c r="IJ5047" s="79"/>
      <c r="IK5047" s="79"/>
      <c r="IL5047" s="79"/>
    </row>
    <row r="5048" s="93" customFormat="1" ht="15.75" customHeight="1" spans="3:246">
      <c r="C5048" s="97"/>
      <c r="D5048" s="98"/>
      <c r="F5048" s="99"/>
      <c r="G5048" s="98"/>
      <c r="IE5048" s="79"/>
      <c r="IF5048" s="79"/>
      <c r="IG5048" s="79"/>
      <c r="IH5048" s="79"/>
      <c r="II5048" s="79"/>
      <c r="IJ5048" s="79"/>
      <c r="IK5048" s="79"/>
      <c r="IL5048" s="79"/>
    </row>
    <row r="5049" s="93" customFormat="1" ht="15.75" customHeight="1" spans="3:246">
      <c r="C5049" s="97"/>
      <c r="D5049" s="98"/>
      <c r="F5049" s="99"/>
      <c r="G5049" s="98"/>
      <c r="IE5049" s="79"/>
      <c r="IF5049" s="79"/>
      <c r="IG5049" s="79"/>
      <c r="IH5049" s="79"/>
      <c r="II5049" s="79"/>
      <c r="IJ5049" s="79"/>
      <c r="IK5049" s="79"/>
      <c r="IL5049" s="79"/>
    </row>
    <row r="5050" s="93" customFormat="1" ht="15.75" customHeight="1" spans="3:246">
      <c r="C5050" s="97"/>
      <c r="D5050" s="98"/>
      <c r="F5050" s="99"/>
      <c r="G5050" s="98"/>
      <c r="IE5050" s="79"/>
      <c r="IF5050" s="79"/>
      <c r="IG5050" s="79"/>
      <c r="IH5050" s="79"/>
      <c r="II5050" s="79"/>
      <c r="IJ5050" s="79"/>
      <c r="IK5050" s="79"/>
      <c r="IL5050" s="79"/>
    </row>
    <row r="5051" s="93" customFormat="1" ht="15.75" customHeight="1" spans="3:246">
      <c r="C5051" s="97"/>
      <c r="D5051" s="98"/>
      <c r="F5051" s="99"/>
      <c r="G5051" s="98"/>
      <c r="IE5051" s="79"/>
      <c r="IF5051" s="79"/>
      <c r="IG5051" s="79"/>
      <c r="IH5051" s="79"/>
      <c r="II5051" s="79"/>
      <c r="IJ5051" s="79"/>
      <c r="IK5051" s="79"/>
      <c r="IL5051" s="79"/>
    </row>
    <row r="5052" s="93" customFormat="1" ht="15.75" customHeight="1" spans="3:246">
      <c r="C5052" s="97"/>
      <c r="D5052" s="98"/>
      <c r="F5052" s="99"/>
      <c r="G5052" s="98"/>
      <c r="IE5052" s="79"/>
      <c r="IF5052" s="79"/>
      <c r="IG5052" s="79"/>
      <c r="IH5052" s="79"/>
      <c r="II5052" s="79"/>
      <c r="IJ5052" s="79"/>
      <c r="IK5052" s="79"/>
      <c r="IL5052" s="79"/>
    </row>
    <row r="5053" s="93" customFormat="1" ht="15.75" customHeight="1" spans="3:246">
      <c r="C5053" s="97"/>
      <c r="D5053" s="98"/>
      <c r="F5053" s="99"/>
      <c r="G5053" s="98"/>
      <c r="IE5053" s="79"/>
      <c r="IF5053" s="79"/>
      <c r="IG5053" s="79"/>
      <c r="IH5053" s="79"/>
      <c r="II5053" s="79"/>
      <c r="IJ5053" s="79"/>
      <c r="IK5053" s="79"/>
      <c r="IL5053" s="79"/>
    </row>
    <row r="5054" s="93" customFormat="1" ht="15.75" customHeight="1" spans="3:246">
      <c r="C5054" s="97"/>
      <c r="D5054" s="98"/>
      <c r="F5054" s="99"/>
      <c r="G5054" s="98"/>
      <c r="IE5054" s="79"/>
      <c r="IF5054" s="79"/>
      <c r="IG5054" s="79"/>
      <c r="IH5054" s="79"/>
      <c r="II5054" s="79"/>
      <c r="IJ5054" s="79"/>
      <c r="IK5054" s="79"/>
      <c r="IL5054" s="79"/>
    </row>
    <row r="5055" s="93" customFormat="1" ht="15.75" customHeight="1" spans="3:246">
      <c r="C5055" s="97"/>
      <c r="D5055" s="98"/>
      <c r="F5055" s="99"/>
      <c r="G5055" s="98"/>
      <c r="IE5055" s="79"/>
      <c r="IF5055" s="79"/>
      <c r="IG5055" s="79"/>
      <c r="IH5055" s="79"/>
      <c r="II5055" s="79"/>
      <c r="IJ5055" s="79"/>
      <c r="IK5055" s="79"/>
      <c r="IL5055" s="79"/>
    </row>
    <row r="5056" s="93" customFormat="1" ht="15.75" customHeight="1" spans="3:246">
      <c r="C5056" s="97"/>
      <c r="D5056" s="98"/>
      <c r="F5056" s="99"/>
      <c r="G5056" s="98"/>
      <c r="IE5056" s="79"/>
      <c r="IF5056" s="79"/>
      <c r="IG5056" s="79"/>
      <c r="IH5056" s="79"/>
      <c r="II5056" s="79"/>
      <c r="IJ5056" s="79"/>
      <c r="IK5056" s="79"/>
      <c r="IL5056" s="79"/>
    </row>
    <row r="5057" s="93" customFormat="1" ht="15.75" customHeight="1" spans="3:246">
      <c r="C5057" s="97"/>
      <c r="D5057" s="98"/>
      <c r="F5057" s="99"/>
      <c r="G5057" s="98"/>
      <c r="IE5057" s="79"/>
      <c r="IF5057" s="79"/>
      <c r="IG5057" s="79"/>
      <c r="IH5057" s="79"/>
      <c r="II5057" s="79"/>
      <c r="IJ5057" s="79"/>
      <c r="IK5057" s="79"/>
      <c r="IL5057" s="79"/>
    </row>
    <row r="5058" s="93" customFormat="1" ht="15.75" customHeight="1" spans="3:246">
      <c r="C5058" s="97"/>
      <c r="D5058" s="98"/>
      <c r="F5058" s="99"/>
      <c r="G5058" s="98"/>
      <c r="IE5058" s="79"/>
      <c r="IF5058" s="79"/>
      <c r="IG5058" s="79"/>
      <c r="IH5058" s="79"/>
      <c r="II5058" s="79"/>
      <c r="IJ5058" s="79"/>
      <c r="IK5058" s="79"/>
      <c r="IL5058" s="79"/>
    </row>
    <row r="5059" s="93" customFormat="1" ht="15.75" customHeight="1" spans="3:246">
      <c r="C5059" s="97"/>
      <c r="D5059" s="98"/>
      <c r="F5059" s="99"/>
      <c r="G5059" s="98"/>
      <c r="IE5059" s="79"/>
      <c r="IF5059" s="79"/>
      <c r="IG5059" s="79"/>
      <c r="IH5059" s="79"/>
      <c r="II5059" s="79"/>
      <c r="IJ5059" s="79"/>
      <c r="IK5059" s="79"/>
      <c r="IL5059" s="79"/>
    </row>
    <row r="5060" s="93" customFormat="1" ht="15.75" customHeight="1" spans="3:246">
      <c r="C5060" s="97"/>
      <c r="D5060" s="98"/>
      <c r="F5060" s="99"/>
      <c r="G5060" s="98"/>
      <c r="IE5060" s="79"/>
      <c r="IF5060" s="79"/>
      <c r="IG5060" s="79"/>
      <c r="IH5060" s="79"/>
      <c r="II5060" s="79"/>
      <c r="IJ5060" s="79"/>
      <c r="IK5060" s="79"/>
      <c r="IL5060" s="79"/>
    </row>
    <row r="5061" s="93" customFormat="1" ht="15.75" customHeight="1" spans="3:246">
      <c r="C5061" s="97"/>
      <c r="D5061" s="98"/>
      <c r="F5061" s="99"/>
      <c r="G5061" s="98"/>
      <c r="IE5061" s="79"/>
      <c r="IF5061" s="79"/>
      <c r="IG5061" s="79"/>
      <c r="IH5061" s="79"/>
      <c r="II5061" s="79"/>
      <c r="IJ5061" s="79"/>
      <c r="IK5061" s="79"/>
      <c r="IL5061" s="79"/>
    </row>
    <row r="5062" s="93" customFormat="1" ht="15.75" customHeight="1" spans="3:246">
      <c r="C5062" s="97"/>
      <c r="D5062" s="98"/>
      <c r="F5062" s="99"/>
      <c r="G5062" s="98"/>
      <c r="IE5062" s="79"/>
      <c r="IF5062" s="79"/>
      <c r="IG5062" s="79"/>
      <c r="IH5062" s="79"/>
      <c r="II5062" s="79"/>
      <c r="IJ5062" s="79"/>
      <c r="IK5062" s="79"/>
      <c r="IL5062" s="79"/>
    </row>
    <row r="5063" s="93" customFormat="1" ht="15.75" customHeight="1" spans="3:246">
      <c r="C5063" s="97"/>
      <c r="D5063" s="98"/>
      <c r="F5063" s="99"/>
      <c r="G5063" s="98"/>
      <c r="IE5063" s="79"/>
      <c r="IF5063" s="79"/>
      <c r="IG5063" s="79"/>
      <c r="IH5063" s="79"/>
      <c r="II5063" s="79"/>
      <c r="IJ5063" s="79"/>
      <c r="IK5063" s="79"/>
      <c r="IL5063" s="79"/>
    </row>
    <row r="5064" s="93" customFormat="1" ht="15.75" customHeight="1" spans="3:246">
      <c r="C5064" s="97"/>
      <c r="D5064" s="98"/>
      <c r="F5064" s="99"/>
      <c r="G5064" s="98"/>
      <c r="IE5064" s="79"/>
      <c r="IF5064" s="79"/>
      <c r="IG5064" s="79"/>
      <c r="IH5064" s="79"/>
      <c r="II5064" s="79"/>
      <c r="IJ5064" s="79"/>
      <c r="IK5064" s="79"/>
      <c r="IL5064" s="79"/>
    </row>
    <row r="5065" s="93" customFormat="1" ht="15.75" customHeight="1" spans="3:246">
      <c r="C5065" s="97"/>
      <c r="D5065" s="98"/>
      <c r="F5065" s="99"/>
      <c r="G5065" s="98"/>
      <c r="IE5065" s="79"/>
      <c r="IF5065" s="79"/>
      <c r="IG5065" s="79"/>
      <c r="IH5065" s="79"/>
      <c r="II5065" s="79"/>
      <c r="IJ5065" s="79"/>
      <c r="IK5065" s="79"/>
      <c r="IL5065" s="79"/>
    </row>
    <row r="5066" s="93" customFormat="1" ht="15.75" customHeight="1" spans="3:246">
      <c r="C5066" s="97"/>
      <c r="D5066" s="98"/>
      <c r="F5066" s="99"/>
      <c r="G5066" s="98"/>
      <c r="IE5066" s="79"/>
      <c r="IF5066" s="79"/>
      <c r="IG5066" s="79"/>
      <c r="IH5066" s="79"/>
      <c r="II5066" s="79"/>
      <c r="IJ5066" s="79"/>
      <c r="IK5066" s="79"/>
      <c r="IL5066" s="79"/>
    </row>
    <row r="5067" s="93" customFormat="1" ht="15.75" customHeight="1" spans="3:246">
      <c r="C5067" s="97"/>
      <c r="D5067" s="98"/>
      <c r="F5067" s="99"/>
      <c r="G5067" s="98"/>
      <c r="IE5067" s="79"/>
      <c r="IF5067" s="79"/>
      <c r="IG5067" s="79"/>
      <c r="IH5067" s="79"/>
      <c r="II5067" s="79"/>
      <c r="IJ5067" s="79"/>
      <c r="IK5067" s="79"/>
      <c r="IL5067" s="79"/>
    </row>
    <row r="5068" s="93" customFormat="1" ht="15.75" customHeight="1" spans="3:246">
      <c r="C5068" s="97"/>
      <c r="D5068" s="98"/>
      <c r="F5068" s="99"/>
      <c r="G5068" s="98"/>
      <c r="IE5068" s="79"/>
      <c r="IF5068" s="79"/>
      <c r="IG5068" s="79"/>
      <c r="IH5068" s="79"/>
      <c r="II5068" s="79"/>
      <c r="IJ5068" s="79"/>
      <c r="IK5068" s="79"/>
      <c r="IL5068" s="79"/>
    </row>
    <row r="5069" s="93" customFormat="1" ht="15.75" customHeight="1" spans="3:246">
      <c r="C5069" s="97"/>
      <c r="D5069" s="98"/>
      <c r="F5069" s="99"/>
      <c r="G5069" s="98"/>
      <c r="IE5069" s="79"/>
      <c r="IF5069" s="79"/>
      <c r="IG5069" s="79"/>
      <c r="IH5069" s="79"/>
      <c r="II5069" s="79"/>
      <c r="IJ5069" s="79"/>
      <c r="IK5069" s="79"/>
      <c r="IL5069" s="79"/>
    </row>
    <row r="5070" s="93" customFormat="1" ht="15.75" customHeight="1" spans="3:246">
      <c r="C5070" s="97"/>
      <c r="D5070" s="98"/>
      <c r="F5070" s="99"/>
      <c r="G5070" s="98"/>
      <c r="IE5070" s="79"/>
      <c r="IF5070" s="79"/>
      <c r="IG5070" s="79"/>
      <c r="IH5070" s="79"/>
      <c r="II5070" s="79"/>
      <c r="IJ5070" s="79"/>
      <c r="IK5070" s="79"/>
      <c r="IL5070" s="79"/>
    </row>
    <row r="5071" s="93" customFormat="1" ht="15.75" customHeight="1" spans="3:246">
      <c r="C5071" s="97"/>
      <c r="D5071" s="98"/>
      <c r="F5071" s="99"/>
      <c r="G5071" s="98"/>
      <c r="IE5071" s="79"/>
      <c r="IF5071" s="79"/>
      <c r="IG5071" s="79"/>
      <c r="IH5071" s="79"/>
      <c r="II5071" s="79"/>
      <c r="IJ5071" s="79"/>
      <c r="IK5071" s="79"/>
      <c r="IL5071" s="79"/>
    </row>
    <row r="5072" s="93" customFormat="1" ht="15.75" customHeight="1" spans="3:246">
      <c r="C5072" s="97"/>
      <c r="D5072" s="98"/>
      <c r="F5072" s="99"/>
      <c r="G5072" s="98"/>
      <c r="IE5072" s="79"/>
      <c r="IF5072" s="79"/>
      <c r="IG5072" s="79"/>
      <c r="IH5072" s="79"/>
      <c r="II5072" s="79"/>
      <c r="IJ5072" s="79"/>
      <c r="IK5072" s="79"/>
      <c r="IL5072" s="79"/>
    </row>
    <row r="5073" s="93" customFormat="1" ht="15.75" customHeight="1" spans="3:246">
      <c r="C5073" s="97"/>
      <c r="D5073" s="98"/>
      <c r="F5073" s="99"/>
      <c r="G5073" s="98"/>
      <c r="IE5073" s="79"/>
      <c r="IF5073" s="79"/>
      <c r="IG5073" s="79"/>
      <c r="IH5073" s="79"/>
      <c r="II5073" s="79"/>
      <c r="IJ5073" s="79"/>
      <c r="IK5073" s="79"/>
      <c r="IL5073" s="79"/>
    </row>
    <row r="5074" s="93" customFormat="1" ht="15.75" customHeight="1" spans="3:246">
      <c r="C5074" s="97"/>
      <c r="D5074" s="98"/>
      <c r="F5074" s="99"/>
      <c r="G5074" s="98"/>
      <c r="IE5074" s="79"/>
      <c r="IF5074" s="79"/>
      <c r="IG5074" s="79"/>
      <c r="IH5074" s="79"/>
      <c r="II5074" s="79"/>
      <c r="IJ5074" s="79"/>
      <c r="IK5074" s="79"/>
      <c r="IL5074" s="79"/>
    </row>
    <row r="5075" s="93" customFormat="1" ht="15.75" customHeight="1" spans="3:246">
      <c r="C5075" s="97"/>
      <c r="D5075" s="98"/>
      <c r="F5075" s="99"/>
      <c r="G5075" s="98"/>
      <c r="IE5075" s="79"/>
      <c r="IF5075" s="79"/>
      <c r="IG5075" s="79"/>
      <c r="IH5075" s="79"/>
      <c r="II5075" s="79"/>
      <c r="IJ5075" s="79"/>
      <c r="IK5075" s="79"/>
      <c r="IL5075" s="79"/>
    </row>
    <row r="5076" s="93" customFormat="1" ht="15.75" customHeight="1" spans="3:246">
      <c r="C5076" s="97"/>
      <c r="D5076" s="98"/>
      <c r="F5076" s="99"/>
      <c r="G5076" s="98"/>
      <c r="IE5076" s="79"/>
      <c r="IF5076" s="79"/>
      <c r="IG5076" s="79"/>
      <c r="IH5076" s="79"/>
      <c r="II5076" s="79"/>
      <c r="IJ5076" s="79"/>
      <c r="IK5076" s="79"/>
      <c r="IL5076" s="79"/>
    </row>
    <row r="5077" s="93" customFormat="1" ht="15.75" customHeight="1" spans="3:246">
      <c r="C5077" s="97"/>
      <c r="D5077" s="98"/>
      <c r="F5077" s="99"/>
      <c r="G5077" s="98"/>
      <c r="IE5077" s="79"/>
      <c r="IF5077" s="79"/>
      <c r="IG5077" s="79"/>
      <c r="IH5077" s="79"/>
      <c r="II5077" s="79"/>
      <c r="IJ5077" s="79"/>
      <c r="IK5077" s="79"/>
      <c r="IL5077" s="79"/>
    </row>
    <row r="5078" s="93" customFormat="1" ht="15.75" customHeight="1" spans="3:246">
      <c r="C5078" s="97"/>
      <c r="D5078" s="98"/>
      <c r="F5078" s="99"/>
      <c r="G5078" s="98"/>
      <c r="IE5078" s="79"/>
      <c r="IF5078" s="79"/>
      <c r="IG5078" s="79"/>
      <c r="IH5078" s="79"/>
      <c r="II5078" s="79"/>
      <c r="IJ5078" s="79"/>
      <c r="IK5078" s="79"/>
      <c r="IL5078" s="79"/>
    </row>
    <row r="5079" s="93" customFormat="1" ht="15.75" customHeight="1" spans="3:246">
      <c r="C5079" s="97"/>
      <c r="D5079" s="98"/>
      <c r="F5079" s="99"/>
      <c r="G5079" s="98"/>
      <c r="IE5079" s="79"/>
      <c r="IF5079" s="79"/>
      <c r="IG5079" s="79"/>
      <c r="IH5079" s="79"/>
      <c r="II5079" s="79"/>
      <c r="IJ5079" s="79"/>
      <c r="IK5079" s="79"/>
      <c r="IL5079" s="79"/>
    </row>
    <row r="5080" s="93" customFormat="1" ht="15.75" customHeight="1" spans="3:246">
      <c r="C5080" s="97"/>
      <c r="D5080" s="98"/>
      <c r="F5080" s="99"/>
      <c r="G5080" s="98"/>
      <c r="IE5080" s="79"/>
      <c r="IF5080" s="79"/>
      <c r="IG5080" s="79"/>
      <c r="IH5080" s="79"/>
      <c r="II5080" s="79"/>
      <c r="IJ5080" s="79"/>
      <c r="IK5080" s="79"/>
      <c r="IL5080" s="79"/>
    </row>
    <row r="5081" s="93" customFormat="1" ht="15.75" customHeight="1" spans="3:246">
      <c r="C5081" s="97"/>
      <c r="D5081" s="98"/>
      <c r="F5081" s="99"/>
      <c r="G5081" s="98"/>
      <c r="IE5081" s="79"/>
      <c r="IF5081" s="79"/>
      <c r="IG5081" s="79"/>
      <c r="IH5081" s="79"/>
      <c r="II5081" s="79"/>
      <c r="IJ5081" s="79"/>
      <c r="IK5081" s="79"/>
      <c r="IL5081" s="79"/>
    </row>
    <row r="5082" s="93" customFormat="1" ht="15.75" customHeight="1" spans="3:246">
      <c r="C5082" s="97"/>
      <c r="D5082" s="98"/>
      <c r="F5082" s="99"/>
      <c r="G5082" s="98"/>
      <c r="IE5082" s="79"/>
      <c r="IF5082" s="79"/>
      <c r="IG5082" s="79"/>
      <c r="IH5082" s="79"/>
      <c r="II5082" s="79"/>
      <c r="IJ5082" s="79"/>
      <c r="IK5082" s="79"/>
      <c r="IL5082" s="79"/>
    </row>
    <row r="5083" s="93" customFormat="1" ht="15.75" customHeight="1" spans="3:246">
      <c r="C5083" s="97"/>
      <c r="D5083" s="98"/>
      <c r="F5083" s="99"/>
      <c r="G5083" s="98"/>
      <c r="IE5083" s="79"/>
      <c r="IF5083" s="79"/>
      <c r="IG5083" s="79"/>
      <c r="IH5083" s="79"/>
      <c r="II5083" s="79"/>
      <c r="IJ5083" s="79"/>
      <c r="IK5083" s="79"/>
      <c r="IL5083" s="79"/>
    </row>
    <row r="5084" s="93" customFormat="1" ht="15.75" customHeight="1" spans="3:246">
      <c r="C5084" s="97"/>
      <c r="D5084" s="98"/>
      <c r="F5084" s="99"/>
      <c r="G5084" s="98"/>
      <c r="IE5084" s="79"/>
      <c r="IF5084" s="79"/>
      <c r="IG5084" s="79"/>
      <c r="IH5084" s="79"/>
      <c r="II5084" s="79"/>
      <c r="IJ5084" s="79"/>
      <c r="IK5084" s="79"/>
      <c r="IL5084" s="79"/>
    </row>
    <row r="5085" s="93" customFormat="1" ht="15.75" customHeight="1" spans="3:246">
      <c r="C5085" s="97"/>
      <c r="D5085" s="98"/>
      <c r="F5085" s="99"/>
      <c r="G5085" s="98"/>
      <c r="IE5085" s="79"/>
      <c r="IF5085" s="79"/>
      <c r="IG5085" s="79"/>
      <c r="IH5085" s="79"/>
      <c r="II5085" s="79"/>
      <c r="IJ5085" s="79"/>
      <c r="IK5085" s="79"/>
      <c r="IL5085" s="79"/>
    </row>
    <row r="5086" s="93" customFormat="1" ht="15.75" customHeight="1" spans="3:246">
      <c r="C5086" s="97"/>
      <c r="D5086" s="98"/>
      <c r="F5086" s="99"/>
      <c r="G5086" s="98"/>
      <c r="IE5086" s="79"/>
      <c r="IF5086" s="79"/>
      <c r="IG5086" s="79"/>
      <c r="IH5086" s="79"/>
      <c r="II5086" s="79"/>
      <c r="IJ5086" s="79"/>
      <c r="IK5086" s="79"/>
      <c r="IL5086" s="79"/>
    </row>
    <row r="5087" s="93" customFormat="1" ht="15.75" customHeight="1" spans="3:246">
      <c r="C5087" s="97"/>
      <c r="D5087" s="98"/>
      <c r="F5087" s="99"/>
      <c r="G5087" s="98"/>
      <c r="IE5087" s="79"/>
      <c r="IF5087" s="79"/>
      <c r="IG5087" s="79"/>
      <c r="IH5087" s="79"/>
      <c r="II5087" s="79"/>
      <c r="IJ5087" s="79"/>
      <c r="IK5087" s="79"/>
      <c r="IL5087" s="79"/>
    </row>
    <row r="5088" s="93" customFormat="1" ht="15.75" customHeight="1" spans="3:246">
      <c r="C5088" s="97"/>
      <c r="D5088" s="98"/>
      <c r="F5088" s="99"/>
      <c r="G5088" s="98"/>
      <c r="IE5088" s="79"/>
      <c r="IF5088" s="79"/>
      <c r="IG5088" s="79"/>
      <c r="IH5088" s="79"/>
      <c r="II5088" s="79"/>
      <c r="IJ5088" s="79"/>
      <c r="IK5088" s="79"/>
      <c r="IL5088" s="79"/>
    </row>
    <row r="5089" s="93" customFormat="1" ht="15.75" customHeight="1" spans="3:246">
      <c r="C5089" s="97"/>
      <c r="D5089" s="98"/>
      <c r="F5089" s="99"/>
      <c r="G5089" s="98"/>
      <c r="IE5089" s="79"/>
      <c r="IF5089" s="79"/>
      <c r="IG5089" s="79"/>
      <c r="IH5089" s="79"/>
      <c r="II5089" s="79"/>
      <c r="IJ5089" s="79"/>
      <c r="IK5089" s="79"/>
      <c r="IL5089" s="79"/>
    </row>
    <row r="5090" s="93" customFormat="1" ht="15.75" customHeight="1" spans="3:246">
      <c r="C5090" s="97"/>
      <c r="D5090" s="98"/>
      <c r="F5090" s="99"/>
      <c r="G5090" s="98"/>
      <c r="IE5090" s="79"/>
      <c r="IF5090" s="79"/>
      <c r="IG5090" s="79"/>
      <c r="IH5090" s="79"/>
      <c r="II5090" s="79"/>
      <c r="IJ5090" s="79"/>
      <c r="IK5090" s="79"/>
      <c r="IL5090" s="79"/>
    </row>
    <row r="5091" s="93" customFormat="1" ht="15.75" customHeight="1" spans="3:246">
      <c r="C5091" s="97"/>
      <c r="D5091" s="98"/>
      <c r="F5091" s="99"/>
      <c r="G5091" s="98"/>
      <c r="IE5091" s="79"/>
      <c r="IF5091" s="79"/>
      <c r="IG5091" s="79"/>
      <c r="IH5091" s="79"/>
      <c r="II5091" s="79"/>
      <c r="IJ5091" s="79"/>
      <c r="IK5091" s="79"/>
      <c r="IL5091" s="79"/>
    </row>
    <row r="5092" s="93" customFormat="1" ht="15.75" customHeight="1" spans="3:246">
      <c r="C5092" s="97"/>
      <c r="D5092" s="98"/>
      <c r="F5092" s="99"/>
      <c r="G5092" s="98"/>
      <c r="IE5092" s="79"/>
      <c r="IF5092" s="79"/>
      <c r="IG5092" s="79"/>
      <c r="IH5092" s="79"/>
      <c r="II5092" s="79"/>
      <c r="IJ5092" s="79"/>
      <c r="IK5092" s="79"/>
      <c r="IL5092" s="79"/>
    </row>
    <row r="5093" s="93" customFormat="1" ht="15.75" customHeight="1" spans="3:246">
      <c r="C5093" s="97"/>
      <c r="D5093" s="98"/>
      <c r="F5093" s="99"/>
      <c r="G5093" s="98"/>
      <c r="IE5093" s="79"/>
      <c r="IF5093" s="79"/>
      <c r="IG5093" s="79"/>
      <c r="IH5093" s="79"/>
      <c r="II5093" s="79"/>
      <c r="IJ5093" s="79"/>
      <c r="IK5093" s="79"/>
      <c r="IL5093" s="79"/>
    </row>
    <row r="5094" s="93" customFormat="1" ht="15.75" customHeight="1" spans="3:246">
      <c r="C5094" s="97"/>
      <c r="D5094" s="98"/>
      <c r="F5094" s="99"/>
      <c r="G5094" s="98"/>
      <c r="IE5094" s="79"/>
      <c r="IF5094" s="79"/>
      <c r="IG5094" s="79"/>
      <c r="IH5094" s="79"/>
      <c r="II5094" s="79"/>
      <c r="IJ5094" s="79"/>
      <c r="IK5094" s="79"/>
      <c r="IL5094" s="79"/>
    </row>
    <row r="5095" s="93" customFormat="1" ht="15.75" customHeight="1" spans="3:246">
      <c r="C5095" s="97"/>
      <c r="D5095" s="98"/>
      <c r="F5095" s="99"/>
      <c r="G5095" s="98"/>
      <c r="IE5095" s="79"/>
      <c r="IF5095" s="79"/>
      <c r="IG5095" s="79"/>
      <c r="IH5095" s="79"/>
      <c r="II5095" s="79"/>
      <c r="IJ5095" s="79"/>
      <c r="IK5095" s="79"/>
      <c r="IL5095" s="79"/>
    </row>
    <row r="5096" s="93" customFormat="1" ht="15.75" customHeight="1" spans="3:246">
      <c r="C5096" s="97"/>
      <c r="D5096" s="98"/>
      <c r="F5096" s="99"/>
      <c r="G5096" s="98"/>
      <c r="IE5096" s="79"/>
      <c r="IF5096" s="79"/>
      <c r="IG5096" s="79"/>
      <c r="IH5096" s="79"/>
      <c r="II5096" s="79"/>
      <c r="IJ5096" s="79"/>
      <c r="IK5096" s="79"/>
      <c r="IL5096" s="79"/>
    </row>
    <row r="5097" s="93" customFormat="1" ht="15.75" customHeight="1" spans="3:246">
      <c r="C5097" s="97"/>
      <c r="D5097" s="98"/>
      <c r="F5097" s="99"/>
      <c r="G5097" s="98"/>
      <c r="IE5097" s="79"/>
      <c r="IF5097" s="79"/>
      <c r="IG5097" s="79"/>
      <c r="IH5097" s="79"/>
      <c r="II5097" s="79"/>
      <c r="IJ5097" s="79"/>
      <c r="IK5097" s="79"/>
      <c r="IL5097" s="79"/>
    </row>
    <row r="5098" s="93" customFormat="1" ht="15.75" customHeight="1" spans="3:246">
      <c r="C5098" s="97"/>
      <c r="D5098" s="98"/>
      <c r="F5098" s="99"/>
      <c r="G5098" s="98"/>
      <c r="IE5098" s="79"/>
      <c r="IF5098" s="79"/>
      <c r="IG5098" s="79"/>
      <c r="IH5098" s="79"/>
      <c r="II5098" s="79"/>
      <c r="IJ5098" s="79"/>
      <c r="IK5098" s="79"/>
      <c r="IL5098" s="79"/>
    </row>
    <row r="5099" s="93" customFormat="1" ht="15.75" customHeight="1" spans="3:246">
      <c r="C5099" s="97"/>
      <c r="D5099" s="98"/>
      <c r="F5099" s="99"/>
      <c r="G5099" s="98"/>
      <c r="IE5099" s="79"/>
      <c r="IF5099" s="79"/>
      <c r="IG5099" s="79"/>
      <c r="IH5099" s="79"/>
      <c r="II5099" s="79"/>
      <c r="IJ5099" s="79"/>
      <c r="IK5099" s="79"/>
      <c r="IL5099" s="79"/>
    </row>
    <row r="5100" s="93" customFormat="1" ht="15.75" customHeight="1" spans="3:246">
      <c r="C5100" s="97"/>
      <c r="D5100" s="98"/>
      <c r="F5100" s="99"/>
      <c r="G5100" s="98"/>
      <c r="IE5100" s="79"/>
      <c r="IF5100" s="79"/>
      <c r="IG5100" s="79"/>
      <c r="IH5100" s="79"/>
      <c r="II5100" s="79"/>
      <c r="IJ5100" s="79"/>
      <c r="IK5100" s="79"/>
      <c r="IL5100" s="79"/>
    </row>
    <row r="5101" s="93" customFormat="1" ht="15.75" customHeight="1" spans="3:246">
      <c r="C5101" s="97"/>
      <c r="D5101" s="98"/>
      <c r="F5101" s="99"/>
      <c r="G5101" s="98"/>
      <c r="IE5101" s="79"/>
      <c r="IF5101" s="79"/>
      <c r="IG5101" s="79"/>
      <c r="IH5101" s="79"/>
      <c r="II5101" s="79"/>
      <c r="IJ5101" s="79"/>
      <c r="IK5101" s="79"/>
      <c r="IL5101" s="79"/>
    </row>
    <row r="5102" s="93" customFormat="1" ht="15.75" customHeight="1" spans="3:246">
      <c r="C5102" s="97"/>
      <c r="D5102" s="98"/>
      <c r="F5102" s="99"/>
      <c r="G5102" s="98"/>
      <c r="IE5102" s="79"/>
      <c r="IF5102" s="79"/>
      <c r="IG5102" s="79"/>
      <c r="IH5102" s="79"/>
      <c r="II5102" s="79"/>
      <c r="IJ5102" s="79"/>
      <c r="IK5102" s="79"/>
      <c r="IL5102" s="79"/>
    </row>
    <row r="5103" s="93" customFormat="1" ht="15.75" customHeight="1" spans="3:246">
      <c r="C5103" s="97"/>
      <c r="D5103" s="98"/>
      <c r="F5103" s="99"/>
      <c r="G5103" s="98"/>
      <c r="IE5103" s="79"/>
      <c r="IF5103" s="79"/>
      <c r="IG5103" s="79"/>
      <c r="IH5103" s="79"/>
      <c r="II5103" s="79"/>
      <c r="IJ5103" s="79"/>
      <c r="IK5103" s="79"/>
      <c r="IL5103" s="79"/>
    </row>
    <row r="5104" s="93" customFormat="1" ht="15.75" customHeight="1" spans="3:246">
      <c r="C5104" s="97"/>
      <c r="D5104" s="98"/>
      <c r="F5104" s="99"/>
      <c r="G5104" s="98"/>
      <c r="IE5104" s="79"/>
      <c r="IF5104" s="79"/>
      <c r="IG5104" s="79"/>
      <c r="IH5104" s="79"/>
      <c r="II5104" s="79"/>
      <c r="IJ5104" s="79"/>
      <c r="IK5104" s="79"/>
      <c r="IL5104" s="79"/>
    </row>
    <row r="5105" s="93" customFormat="1" ht="15.75" customHeight="1" spans="3:246">
      <c r="C5105" s="97"/>
      <c r="D5105" s="98"/>
      <c r="F5105" s="99"/>
      <c r="G5105" s="98"/>
      <c r="IE5105" s="79"/>
      <c r="IF5105" s="79"/>
      <c r="IG5105" s="79"/>
      <c r="IH5105" s="79"/>
      <c r="II5105" s="79"/>
      <c r="IJ5105" s="79"/>
      <c r="IK5105" s="79"/>
      <c r="IL5105" s="79"/>
    </row>
    <row r="5106" s="93" customFormat="1" ht="15.75" customHeight="1" spans="3:246">
      <c r="C5106" s="97"/>
      <c r="D5106" s="98"/>
      <c r="F5106" s="99"/>
      <c r="G5106" s="98"/>
      <c r="IE5106" s="79"/>
      <c r="IF5106" s="79"/>
      <c r="IG5106" s="79"/>
      <c r="IH5106" s="79"/>
      <c r="II5106" s="79"/>
      <c r="IJ5106" s="79"/>
      <c r="IK5106" s="79"/>
      <c r="IL5106" s="79"/>
    </row>
    <row r="5107" s="93" customFormat="1" ht="15.75" customHeight="1" spans="3:246">
      <c r="C5107" s="97"/>
      <c r="D5107" s="98"/>
      <c r="F5107" s="99"/>
      <c r="G5107" s="98"/>
      <c r="IE5107" s="79"/>
      <c r="IF5107" s="79"/>
      <c r="IG5107" s="79"/>
      <c r="IH5107" s="79"/>
      <c r="II5107" s="79"/>
      <c r="IJ5107" s="79"/>
      <c r="IK5107" s="79"/>
      <c r="IL5107" s="79"/>
    </row>
    <row r="5108" s="93" customFormat="1" ht="15.75" customHeight="1" spans="3:246">
      <c r="C5108" s="97"/>
      <c r="D5108" s="98"/>
      <c r="F5108" s="99"/>
      <c r="G5108" s="98"/>
      <c r="IE5108" s="79"/>
      <c r="IF5108" s="79"/>
      <c r="IG5108" s="79"/>
      <c r="IH5108" s="79"/>
      <c r="II5108" s="79"/>
      <c r="IJ5108" s="79"/>
      <c r="IK5108" s="79"/>
      <c r="IL5108" s="79"/>
    </row>
    <row r="5109" s="93" customFormat="1" ht="15.75" customHeight="1" spans="3:246">
      <c r="C5109" s="97"/>
      <c r="D5109" s="98"/>
      <c r="F5109" s="99"/>
      <c r="G5109" s="98"/>
      <c r="IE5109" s="79"/>
      <c r="IF5109" s="79"/>
      <c r="IG5109" s="79"/>
      <c r="IH5109" s="79"/>
      <c r="II5109" s="79"/>
      <c r="IJ5109" s="79"/>
      <c r="IK5109" s="79"/>
      <c r="IL5109" s="79"/>
    </row>
    <row r="5110" s="93" customFormat="1" ht="15.75" customHeight="1" spans="3:246">
      <c r="C5110" s="97"/>
      <c r="D5110" s="98"/>
      <c r="F5110" s="99"/>
      <c r="G5110" s="98"/>
      <c r="IE5110" s="79"/>
      <c r="IF5110" s="79"/>
      <c r="IG5110" s="79"/>
      <c r="IH5110" s="79"/>
      <c r="II5110" s="79"/>
      <c r="IJ5110" s="79"/>
      <c r="IK5110" s="79"/>
      <c r="IL5110" s="79"/>
    </row>
    <row r="5111" s="93" customFormat="1" ht="15.75" customHeight="1" spans="3:246">
      <c r="C5111" s="97"/>
      <c r="D5111" s="98"/>
      <c r="F5111" s="99"/>
      <c r="G5111" s="98"/>
      <c r="IE5111" s="79"/>
      <c r="IF5111" s="79"/>
      <c r="IG5111" s="79"/>
      <c r="IH5111" s="79"/>
      <c r="II5111" s="79"/>
      <c r="IJ5111" s="79"/>
      <c r="IK5111" s="79"/>
      <c r="IL5111" s="79"/>
    </row>
    <row r="5112" s="93" customFormat="1" ht="15.75" customHeight="1" spans="3:246">
      <c r="C5112" s="97"/>
      <c r="D5112" s="98"/>
      <c r="F5112" s="99"/>
      <c r="G5112" s="98"/>
      <c r="IE5112" s="79"/>
      <c r="IF5112" s="79"/>
      <c r="IG5112" s="79"/>
      <c r="IH5112" s="79"/>
      <c r="II5112" s="79"/>
      <c r="IJ5112" s="79"/>
      <c r="IK5112" s="79"/>
      <c r="IL5112" s="79"/>
    </row>
    <row r="5113" s="93" customFormat="1" ht="15.75" customHeight="1" spans="3:246">
      <c r="C5113" s="97"/>
      <c r="D5113" s="98"/>
      <c r="F5113" s="99"/>
      <c r="G5113" s="98"/>
      <c r="IE5113" s="79"/>
      <c r="IF5113" s="79"/>
      <c r="IG5113" s="79"/>
      <c r="IH5113" s="79"/>
      <c r="II5113" s="79"/>
      <c r="IJ5113" s="79"/>
      <c r="IK5113" s="79"/>
      <c r="IL5113" s="79"/>
    </row>
    <row r="5114" s="93" customFormat="1" ht="15.75" customHeight="1" spans="3:246">
      <c r="C5114" s="97"/>
      <c r="D5114" s="98"/>
      <c r="F5114" s="99"/>
      <c r="G5114" s="98"/>
      <c r="IE5114" s="79"/>
      <c r="IF5114" s="79"/>
      <c r="IG5114" s="79"/>
      <c r="IH5114" s="79"/>
      <c r="II5114" s="79"/>
      <c r="IJ5114" s="79"/>
      <c r="IK5114" s="79"/>
      <c r="IL5114" s="79"/>
    </row>
    <row r="5115" s="93" customFormat="1" ht="15.75" customHeight="1" spans="3:246">
      <c r="C5115" s="97"/>
      <c r="D5115" s="98"/>
      <c r="F5115" s="99"/>
      <c r="G5115" s="98"/>
      <c r="IE5115" s="79"/>
      <c r="IF5115" s="79"/>
      <c r="IG5115" s="79"/>
      <c r="IH5115" s="79"/>
      <c r="II5115" s="79"/>
      <c r="IJ5115" s="79"/>
      <c r="IK5115" s="79"/>
      <c r="IL5115" s="79"/>
    </row>
    <row r="5116" s="93" customFormat="1" ht="15.75" customHeight="1" spans="3:246">
      <c r="C5116" s="97"/>
      <c r="D5116" s="98"/>
      <c r="F5116" s="99"/>
      <c r="G5116" s="98"/>
      <c r="IE5116" s="79"/>
      <c r="IF5116" s="79"/>
      <c r="IG5116" s="79"/>
      <c r="IH5116" s="79"/>
      <c r="II5116" s="79"/>
      <c r="IJ5116" s="79"/>
      <c r="IK5116" s="79"/>
      <c r="IL5116" s="79"/>
    </row>
    <row r="5117" s="93" customFormat="1" ht="15.75" customHeight="1" spans="3:246">
      <c r="C5117" s="97"/>
      <c r="D5117" s="98"/>
      <c r="F5117" s="99"/>
      <c r="G5117" s="98"/>
      <c r="IE5117" s="79"/>
      <c r="IF5117" s="79"/>
      <c r="IG5117" s="79"/>
      <c r="IH5117" s="79"/>
      <c r="II5117" s="79"/>
      <c r="IJ5117" s="79"/>
      <c r="IK5117" s="79"/>
      <c r="IL5117" s="79"/>
    </row>
    <row r="5118" s="93" customFormat="1" ht="15.75" customHeight="1" spans="3:246">
      <c r="C5118" s="97"/>
      <c r="D5118" s="98"/>
      <c r="F5118" s="99"/>
      <c r="G5118" s="98"/>
      <c r="IE5118" s="79"/>
      <c r="IF5118" s="79"/>
      <c r="IG5118" s="79"/>
      <c r="IH5118" s="79"/>
      <c r="II5118" s="79"/>
      <c r="IJ5118" s="79"/>
      <c r="IK5118" s="79"/>
      <c r="IL5118" s="79"/>
    </row>
    <row r="5119" s="93" customFormat="1" ht="15.75" customHeight="1" spans="3:246">
      <c r="C5119" s="97"/>
      <c r="D5119" s="98"/>
      <c r="F5119" s="99"/>
      <c r="G5119" s="98"/>
      <c r="IE5119" s="79"/>
      <c r="IF5119" s="79"/>
      <c r="IG5119" s="79"/>
      <c r="IH5119" s="79"/>
      <c r="II5119" s="79"/>
      <c r="IJ5119" s="79"/>
      <c r="IK5119" s="79"/>
      <c r="IL5119" s="79"/>
    </row>
    <row r="5120" s="93" customFormat="1" ht="15.75" customHeight="1" spans="3:246">
      <c r="C5120" s="97"/>
      <c r="D5120" s="98"/>
      <c r="F5120" s="99"/>
      <c r="G5120" s="98"/>
      <c r="IE5120" s="79"/>
      <c r="IF5120" s="79"/>
      <c r="IG5120" s="79"/>
      <c r="IH5120" s="79"/>
      <c r="II5120" s="79"/>
      <c r="IJ5120" s="79"/>
      <c r="IK5120" s="79"/>
      <c r="IL5120" s="79"/>
    </row>
    <row r="5121" s="93" customFormat="1" ht="15.75" customHeight="1" spans="3:246">
      <c r="C5121" s="97"/>
      <c r="D5121" s="98"/>
      <c r="F5121" s="99"/>
      <c r="G5121" s="98"/>
      <c r="IE5121" s="79"/>
      <c r="IF5121" s="79"/>
      <c r="IG5121" s="79"/>
      <c r="IH5121" s="79"/>
      <c r="II5121" s="79"/>
      <c r="IJ5121" s="79"/>
      <c r="IK5121" s="79"/>
      <c r="IL5121" s="79"/>
    </row>
    <row r="5122" s="93" customFormat="1" ht="15.75" customHeight="1" spans="3:246">
      <c r="C5122" s="97"/>
      <c r="D5122" s="98"/>
      <c r="F5122" s="99"/>
      <c r="G5122" s="98"/>
      <c r="IE5122" s="79"/>
      <c r="IF5122" s="79"/>
      <c r="IG5122" s="79"/>
      <c r="IH5122" s="79"/>
      <c r="II5122" s="79"/>
      <c r="IJ5122" s="79"/>
      <c r="IK5122" s="79"/>
      <c r="IL5122" s="79"/>
    </row>
    <row r="5123" s="93" customFormat="1" ht="15.75" customHeight="1" spans="3:246">
      <c r="C5123" s="97"/>
      <c r="D5123" s="98"/>
      <c r="F5123" s="99"/>
      <c r="G5123" s="98"/>
      <c r="IE5123" s="79"/>
      <c r="IF5123" s="79"/>
      <c r="IG5123" s="79"/>
      <c r="IH5123" s="79"/>
      <c r="II5123" s="79"/>
      <c r="IJ5123" s="79"/>
      <c r="IK5123" s="79"/>
      <c r="IL5123" s="79"/>
    </row>
    <row r="5124" s="93" customFormat="1" ht="15.75" customHeight="1" spans="3:246">
      <c r="C5124" s="97"/>
      <c r="D5124" s="98"/>
      <c r="F5124" s="99"/>
      <c r="G5124" s="98"/>
      <c r="IE5124" s="79"/>
      <c r="IF5124" s="79"/>
      <c r="IG5124" s="79"/>
      <c r="IH5124" s="79"/>
      <c r="II5124" s="79"/>
      <c r="IJ5124" s="79"/>
      <c r="IK5124" s="79"/>
      <c r="IL5124" s="79"/>
    </row>
    <row r="5125" s="93" customFormat="1" ht="15.75" customHeight="1" spans="3:246">
      <c r="C5125" s="97"/>
      <c r="D5125" s="98"/>
      <c r="F5125" s="99"/>
      <c r="G5125" s="98"/>
      <c r="IE5125" s="79"/>
      <c r="IF5125" s="79"/>
      <c r="IG5125" s="79"/>
      <c r="IH5125" s="79"/>
      <c r="II5125" s="79"/>
      <c r="IJ5125" s="79"/>
      <c r="IK5125" s="79"/>
      <c r="IL5125" s="79"/>
    </row>
    <row r="5126" s="93" customFormat="1" ht="15.75" customHeight="1" spans="3:246">
      <c r="C5126" s="97"/>
      <c r="D5126" s="98"/>
      <c r="F5126" s="99"/>
      <c r="G5126" s="98"/>
      <c r="IE5126" s="79"/>
      <c r="IF5126" s="79"/>
      <c r="IG5126" s="79"/>
      <c r="IH5126" s="79"/>
      <c r="II5126" s="79"/>
      <c r="IJ5126" s="79"/>
      <c r="IK5126" s="79"/>
      <c r="IL5126" s="79"/>
    </row>
    <row r="5127" s="93" customFormat="1" ht="15.75" customHeight="1" spans="3:246">
      <c r="C5127" s="97"/>
      <c r="D5127" s="98"/>
      <c r="F5127" s="99"/>
      <c r="G5127" s="98"/>
      <c r="IE5127" s="79"/>
      <c r="IF5127" s="79"/>
      <c r="IG5127" s="79"/>
      <c r="IH5127" s="79"/>
      <c r="II5127" s="79"/>
      <c r="IJ5127" s="79"/>
      <c r="IK5127" s="79"/>
      <c r="IL5127" s="79"/>
    </row>
    <row r="5128" s="93" customFormat="1" ht="15.75" customHeight="1" spans="3:246">
      <c r="C5128" s="97"/>
      <c r="D5128" s="98"/>
      <c r="F5128" s="99"/>
      <c r="G5128" s="98"/>
      <c r="IE5128" s="79"/>
      <c r="IF5128" s="79"/>
      <c r="IG5128" s="79"/>
      <c r="IH5128" s="79"/>
      <c r="II5128" s="79"/>
      <c r="IJ5128" s="79"/>
      <c r="IK5128" s="79"/>
      <c r="IL5128" s="79"/>
    </row>
    <row r="5129" s="93" customFormat="1" ht="15.75" customHeight="1" spans="3:246">
      <c r="C5129" s="97"/>
      <c r="D5129" s="98"/>
      <c r="F5129" s="99"/>
      <c r="G5129" s="98"/>
      <c r="IE5129" s="79"/>
      <c r="IF5129" s="79"/>
      <c r="IG5129" s="79"/>
      <c r="IH5129" s="79"/>
      <c r="II5129" s="79"/>
      <c r="IJ5129" s="79"/>
      <c r="IK5129" s="79"/>
      <c r="IL5129" s="79"/>
    </row>
    <row r="5130" s="93" customFormat="1" ht="15.75" customHeight="1" spans="3:246">
      <c r="C5130" s="97"/>
      <c r="D5130" s="98"/>
      <c r="F5130" s="99"/>
      <c r="G5130" s="98"/>
      <c r="IE5130" s="79"/>
      <c r="IF5130" s="79"/>
      <c r="IG5130" s="79"/>
      <c r="IH5130" s="79"/>
      <c r="II5130" s="79"/>
      <c r="IJ5130" s="79"/>
      <c r="IK5130" s="79"/>
      <c r="IL5130" s="79"/>
    </row>
    <row r="5131" s="93" customFormat="1" ht="15.75" customHeight="1" spans="3:246">
      <c r="C5131" s="97"/>
      <c r="D5131" s="98"/>
      <c r="F5131" s="99"/>
      <c r="G5131" s="98"/>
      <c r="IE5131" s="79"/>
      <c r="IF5131" s="79"/>
      <c r="IG5131" s="79"/>
      <c r="IH5131" s="79"/>
      <c r="II5131" s="79"/>
      <c r="IJ5131" s="79"/>
      <c r="IK5131" s="79"/>
      <c r="IL5131" s="79"/>
    </row>
    <row r="5132" s="93" customFormat="1" ht="15.75" customHeight="1" spans="3:246">
      <c r="C5132" s="97"/>
      <c r="D5132" s="98"/>
      <c r="F5132" s="99"/>
      <c r="G5132" s="98"/>
      <c r="IE5132" s="79"/>
      <c r="IF5132" s="79"/>
      <c r="IG5132" s="79"/>
      <c r="IH5132" s="79"/>
      <c r="II5132" s="79"/>
      <c r="IJ5132" s="79"/>
      <c r="IK5132" s="79"/>
      <c r="IL5132" s="79"/>
    </row>
    <row r="5133" s="93" customFormat="1" ht="15.75" customHeight="1" spans="3:246">
      <c r="C5133" s="97"/>
      <c r="D5133" s="98"/>
      <c r="F5133" s="99"/>
      <c r="G5133" s="98"/>
      <c r="IE5133" s="79"/>
      <c r="IF5133" s="79"/>
      <c r="IG5133" s="79"/>
      <c r="IH5133" s="79"/>
      <c r="II5133" s="79"/>
      <c r="IJ5133" s="79"/>
      <c r="IK5133" s="79"/>
      <c r="IL5133" s="79"/>
    </row>
    <row r="5134" s="93" customFormat="1" ht="15.75" customHeight="1" spans="3:246">
      <c r="C5134" s="97"/>
      <c r="D5134" s="98"/>
      <c r="F5134" s="99"/>
      <c r="G5134" s="98"/>
      <c r="IE5134" s="79"/>
      <c r="IF5134" s="79"/>
      <c r="IG5134" s="79"/>
      <c r="IH5134" s="79"/>
      <c r="II5134" s="79"/>
      <c r="IJ5134" s="79"/>
      <c r="IK5134" s="79"/>
      <c r="IL5134" s="79"/>
    </row>
    <row r="5135" s="93" customFormat="1" ht="15.75" customHeight="1" spans="3:246">
      <c r="C5135" s="97"/>
      <c r="D5135" s="98"/>
      <c r="F5135" s="99"/>
      <c r="G5135" s="98"/>
      <c r="IE5135" s="79"/>
      <c r="IF5135" s="79"/>
      <c r="IG5135" s="79"/>
      <c r="IH5135" s="79"/>
      <c r="II5135" s="79"/>
      <c r="IJ5135" s="79"/>
      <c r="IK5135" s="79"/>
      <c r="IL5135" s="79"/>
    </row>
    <row r="5136" s="93" customFormat="1" ht="15.75" customHeight="1" spans="3:246">
      <c r="C5136" s="97"/>
      <c r="D5136" s="98"/>
      <c r="F5136" s="99"/>
      <c r="G5136" s="98"/>
      <c r="IE5136" s="79"/>
      <c r="IF5136" s="79"/>
      <c r="IG5136" s="79"/>
      <c r="IH5136" s="79"/>
      <c r="II5136" s="79"/>
      <c r="IJ5136" s="79"/>
      <c r="IK5136" s="79"/>
      <c r="IL5136" s="79"/>
    </row>
    <row r="5137" s="93" customFormat="1" ht="15.75" customHeight="1" spans="3:246">
      <c r="C5137" s="97"/>
      <c r="D5137" s="98"/>
      <c r="F5137" s="99"/>
      <c r="G5137" s="98"/>
      <c r="IE5137" s="79"/>
      <c r="IF5137" s="79"/>
      <c r="IG5137" s="79"/>
      <c r="IH5137" s="79"/>
      <c r="II5137" s="79"/>
      <c r="IJ5137" s="79"/>
      <c r="IK5137" s="79"/>
      <c r="IL5137" s="79"/>
    </row>
    <row r="5138" s="93" customFormat="1" ht="15.75" customHeight="1" spans="3:246">
      <c r="C5138" s="97"/>
      <c r="D5138" s="98"/>
      <c r="F5138" s="99"/>
      <c r="G5138" s="98"/>
      <c r="IE5138" s="79"/>
      <c r="IF5138" s="79"/>
      <c r="IG5138" s="79"/>
      <c r="IH5138" s="79"/>
      <c r="II5138" s="79"/>
      <c r="IJ5138" s="79"/>
      <c r="IK5138" s="79"/>
      <c r="IL5138" s="79"/>
    </row>
    <row r="5139" s="93" customFormat="1" ht="15.75" customHeight="1" spans="3:246">
      <c r="C5139" s="97"/>
      <c r="D5139" s="98"/>
      <c r="F5139" s="99"/>
      <c r="G5139" s="98"/>
      <c r="IE5139" s="79"/>
      <c r="IF5139" s="79"/>
      <c r="IG5139" s="79"/>
      <c r="IH5139" s="79"/>
      <c r="II5139" s="79"/>
      <c r="IJ5139" s="79"/>
      <c r="IK5139" s="79"/>
      <c r="IL5139" s="79"/>
    </row>
    <row r="5140" s="93" customFormat="1" ht="15.75" customHeight="1" spans="3:246">
      <c r="C5140" s="97"/>
      <c r="D5140" s="98"/>
      <c r="F5140" s="99"/>
      <c r="G5140" s="98"/>
      <c r="IE5140" s="79"/>
      <c r="IF5140" s="79"/>
      <c r="IG5140" s="79"/>
      <c r="IH5140" s="79"/>
      <c r="II5140" s="79"/>
      <c r="IJ5140" s="79"/>
      <c r="IK5140" s="79"/>
      <c r="IL5140" s="79"/>
    </row>
    <row r="5141" s="93" customFormat="1" ht="15.75" customHeight="1" spans="3:246">
      <c r="C5141" s="97"/>
      <c r="D5141" s="98"/>
      <c r="F5141" s="99"/>
      <c r="G5141" s="98"/>
      <c r="IE5141" s="79"/>
      <c r="IF5141" s="79"/>
      <c r="IG5141" s="79"/>
      <c r="IH5141" s="79"/>
      <c r="II5141" s="79"/>
      <c r="IJ5141" s="79"/>
      <c r="IK5141" s="79"/>
      <c r="IL5141" s="79"/>
    </row>
    <row r="5142" s="93" customFormat="1" ht="15.75" customHeight="1" spans="3:246">
      <c r="C5142" s="97"/>
      <c r="D5142" s="98"/>
      <c r="F5142" s="99"/>
      <c r="G5142" s="98"/>
      <c r="IE5142" s="79"/>
      <c r="IF5142" s="79"/>
      <c r="IG5142" s="79"/>
      <c r="IH5142" s="79"/>
      <c r="II5142" s="79"/>
      <c r="IJ5142" s="79"/>
      <c r="IK5142" s="79"/>
      <c r="IL5142" s="79"/>
    </row>
    <row r="5143" s="93" customFormat="1" ht="15.75" customHeight="1" spans="3:246">
      <c r="C5143" s="97"/>
      <c r="D5143" s="98"/>
      <c r="F5143" s="99"/>
      <c r="G5143" s="98"/>
      <c r="IE5143" s="79"/>
      <c r="IF5143" s="79"/>
      <c r="IG5143" s="79"/>
      <c r="IH5143" s="79"/>
      <c r="II5143" s="79"/>
      <c r="IJ5143" s="79"/>
      <c r="IK5143" s="79"/>
      <c r="IL5143" s="79"/>
    </row>
    <row r="5144" s="93" customFormat="1" ht="15.75" customHeight="1" spans="3:246">
      <c r="C5144" s="97"/>
      <c r="D5144" s="98"/>
      <c r="F5144" s="99"/>
      <c r="G5144" s="98"/>
      <c r="IE5144" s="79"/>
      <c r="IF5144" s="79"/>
      <c r="IG5144" s="79"/>
      <c r="IH5144" s="79"/>
      <c r="II5144" s="79"/>
      <c r="IJ5144" s="79"/>
      <c r="IK5144" s="79"/>
      <c r="IL5144" s="79"/>
    </row>
    <row r="5145" s="93" customFormat="1" ht="15.75" customHeight="1" spans="3:246">
      <c r="C5145" s="97"/>
      <c r="D5145" s="98"/>
      <c r="F5145" s="99"/>
      <c r="G5145" s="98"/>
      <c r="IE5145" s="79"/>
      <c r="IF5145" s="79"/>
      <c r="IG5145" s="79"/>
      <c r="IH5145" s="79"/>
      <c r="II5145" s="79"/>
      <c r="IJ5145" s="79"/>
      <c r="IK5145" s="79"/>
      <c r="IL5145" s="79"/>
    </row>
    <row r="5146" s="93" customFormat="1" ht="15.75" customHeight="1" spans="3:246">
      <c r="C5146" s="97"/>
      <c r="D5146" s="98"/>
      <c r="F5146" s="99"/>
      <c r="G5146" s="98"/>
      <c r="IE5146" s="79"/>
      <c r="IF5146" s="79"/>
      <c r="IG5146" s="79"/>
      <c r="IH5146" s="79"/>
      <c r="II5146" s="79"/>
      <c r="IJ5146" s="79"/>
      <c r="IK5146" s="79"/>
      <c r="IL5146" s="79"/>
    </row>
    <row r="5147" s="93" customFormat="1" ht="15.75" customHeight="1" spans="3:246">
      <c r="C5147" s="97"/>
      <c r="D5147" s="98"/>
      <c r="F5147" s="99"/>
      <c r="G5147" s="98"/>
      <c r="IE5147" s="79"/>
      <c r="IF5147" s="79"/>
      <c r="IG5147" s="79"/>
      <c r="IH5147" s="79"/>
      <c r="II5147" s="79"/>
      <c r="IJ5147" s="79"/>
      <c r="IK5147" s="79"/>
      <c r="IL5147" s="79"/>
    </row>
    <row r="5148" s="93" customFormat="1" ht="15.75" customHeight="1" spans="3:246">
      <c r="C5148" s="97"/>
      <c r="D5148" s="98"/>
      <c r="F5148" s="99"/>
      <c r="G5148" s="98"/>
      <c r="IE5148" s="79"/>
      <c r="IF5148" s="79"/>
      <c r="IG5148" s="79"/>
      <c r="IH5148" s="79"/>
      <c r="II5148" s="79"/>
      <c r="IJ5148" s="79"/>
      <c r="IK5148" s="79"/>
      <c r="IL5148" s="79"/>
    </row>
    <row r="5149" s="93" customFormat="1" ht="15.75" customHeight="1" spans="3:246">
      <c r="C5149" s="97"/>
      <c r="D5149" s="98"/>
      <c r="F5149" s="99"/>
      <c r="G5149" s="98"/>
      <c r="IE5149" s="79"/>
      <c r="IF5149" s="79"/>
      <c r="IG5149" s="79"/>
      <c r="IH5149" s="79"/>
      <c r="II5149" s="79"/>
      <c r="IJ5149" s="79"/>
      <c r="IK5149" s="79"/>
      <c r="IL5149" s="79"/>
    </row>
    <row r="5150" s="93" customFormat="1" ht="15.75" customHeight="1" spans="3:246">
      <c r="C5150" s="97"/>
      <c r="D5150" s="98"/>
      <c r="F5150" s="99"/>
      <c r="G5150" s="98"/>
      <c r="IE5150" s="79"/>
      <c r="IF5150" s="79"/>
      <c r="IG5150" s="79"/>
      <c r="IH5150" s="79"/>
      <c r="II5150" s="79"/>
      <c r="IJ5150" s="79"/>
      <c r="IK5150" s="79"/>
      <c r="IL5150" s="79"/>
    </row>
    <row r="5151" s="93" customFormat="1" ht="15.75" customHeight="1" spans="3:246">
      <c r="C5151" s="97"/>
      <c r="D5151" s="98"/>
      <c r="F5151" s="99"/>
      <c r="G5151" s="98"/>
      <c r="IE5151" s="79"/>
      <c r="IF5151" s="79"/>
      <c r="IG5151" s="79"/>
      <c r="IH5151" s="79"/>
      <c r="II5151" s="79"/>
      <c r="IJ5151" s="79"/>
      <c r="IK5151" s="79"/>
      <c r="IL5151" s="79"/>
    </row>
    <row r="5152" s="93" customFormat="1" ht="15.75" customHeight="1" spans="3:246">
      <c r="C5152" s="97"/>
      <c r="D5152" s="98"/>
      <c r="F5152" s="99"/>
      <c r="G5152" s="98"/>
      <c r="IE5152" s="79"/>
      <c r="IF5152" s="79"/>
      <c r="IG5152" s="79"/>
      <c r="IH5152" s="79"/>
      <c r="II5152" s="79"/>
      <c r="IJ5152" s="79"/>
      <c r="IK5152" s="79"/>
      <c r="IL5152" s="79"/>
    </row>
    <row r="5153" s="93" customFormat="1" ht="15.75" customHeight="1" spans="3:246">
      <c r="C5153" s="97"/>
      <c r="D5153" s="98"/>
      <c r="F5153" s="99"/>
      <c r="G5153" s="98"/>
      <c r="IE5153" s="79"/>
      <c r="IF5153" s="79"/>
      <c r="IG5153" s="79"/>
      <c r="IH5153" s="79"/>
      <c r="II5153" s="79"/>
      <c r="IJ5153" s="79"/>
      <c r="IK5153" s="79"/>
      <c r="IL5153" s="79"/>
    </row>
    <row r="5154" s="93" customFormat="1" ht="15.75" customHeight="1" spans="3:246">
      <c r="C5154" s="97"/>
      <c r="D5154" s="98"/>
      <c r="F5154" s="99"/>
      <c r="G5154" s="98"/>
      <c r="IE5154" s="79"/>
      <c r="IF5154" s="79"/>
      <c r="IG5154" s="79"/>
      <c r="IH5154" s="79"/>
      <c r="II5154" s="79"/>
      <c r="IJ5154" s="79"/>
      <c r="IK5154" s="79"/>
      <c r="IL5154" s="79"/>
    </row>
    <row r="5155" s="93" customFormat="1" ht="15.75" customHeight="1" spans="3:246">
      <c r="C5155" s="97"/>
      <c r="D5155" s="98"/>
      <c r="F5155" s="99"/>
      <c r="G5155" s="98"/>
      <c r="IE5155" s="79"/>
      <c r="IF5155" s="79"/>
      <c r="IG5155" s="79"/>
      <c r="IH5155" s="79"/>
      <c r="II5155" s="79"/>
      <c r="IJ5155" s="79"/>
      <c r="IK5155" s="79"/>
      <c r="IL5155" s="79"/>
    </row>
    <row r="5156" s="93" customFormat="1" ht="15.75" customHeight="1" spans="3:246">
      <c r="C5156" s="97"/>
      <c r="D5156" s="98"/>
      <c r="F5156" s="99"/>
      <c r="G5156" s="98"/>
      <c r="IE5156" s="79"/>
      <c r="IF5156" s="79"/>
      <c r="IG5156" s="79"/>
      <c r="IH5156" s="79"/>
      <c r="II5156" s="79"/>
      <c r="IJ5156" s="79"/>
      <c r="IK5156" s="79"/>
      <c r="IL5156" s="79"/>
    </row>
    <row r="5157" s="93" customFormat="1" ht="15.75" customHeight="1" spans="3:246">
      <c r="C5157" s="97"/>
      <c r="D5157" s="98"/>
      <c r="F5157" s="99"/>
      <c r="G5157" s="98"/>
      <c r="IE5157" s="79"/>
      <c r="IF5157" s="79"/>
      <c r="IG5157" s="79"/>
      <c r="IH5157" s="79"/>
      <c r="II5157" s="79"/>
      <c r="IJ5157" s="79"/>
      <c r="IK5157" s="79"/>
      <c r="IL5157" s="79"/>
    </row>
    <row r="5158" s="93" customFormat="1" ht="15.75" customHeight="1" spans="3:246">
      <c r="C5158" s="97"/>
      <c r="D5158" s="98"/>
      <c r="F5158" s="99"/>
      <c r="G5158" s="98"/>
      <c r="IE5158" s="79"/>
      <c r="IF5158" s="79"/>
      <c r="IG5158" s="79"/>
      <c r="IH5158" s="79"/>
      <c r="II5158" s="79"/>
      <c r="IJ5158" s="79"/>
      <c r="IK5158" s="79"/>
      <c r="IL5158" s="79"/>
    </row>
    <row r="5159" s="93" customFormat="1" ht="15.75" customHeight="1" spans="3:246">
      <c r="C5159" s="97"/>
      <c r="D5159" s="98"/>
      <c r="F5159" s="99"/>
      <c r="G5159" s="98"/>
      <c r="IE5159" s="79"/>
      <c r="IF5159" s="79"/>
      <c r="IG5159" s="79"/>
      <c r="IH5159" s="79"/>
      <c r="II5159" s="79"/>
      <c r="IJ5159" s="79"/>
      <c r="IK5159" s="79"/>
      <c r="IL5159" s="79"/>
    </row>
    <row r="5160" s="93" customFormat="1" ht="15.75" customHeight="1" spans="3:246">
      <c r="C5160" s="97"/>
      <c r="D5160" s="98"/>
      <c r="F5160" s="99"/>
      <c r="G5160" s="98"/>
      <c r="IE5160" s="79"/>
      <c r="IF5160" s="79"/>
      <c r="IG5160" s="79"/>
      <c r="IH5160" s="79"/>
      <c r="II5160" s="79"/>
      <c r="IJ5160" s="79"/>
      <c r="IK5160" s="79"/>
      <c r="IL5160" s="79"/>
    </row>
    <row r="5161" s="93" customFormat="1" ht="15.75" customHeight="1" spans="3:246">
      <c r="C5161" s="97"/>
      <c r="D5161" s="98"/>
      <c r="F5161" s="99"/>
      <c r="G5161" s="98"/>
      <c r="IE5161" s="79"/>
      <c r="IF5161" s="79"/>
      <c r="IG5161" s="79"/>
      <c r="IH5161" s="79"/>
      <c r="II5161" s="79"/>
      <c r="IJ5161" s="79"/>
      <c r="IK5161" s="79"/>
      <c r="IL5161" s="79"/>
    </row>
    <row r="5162" s="93" customFormat="1" ht="15.75" customHeight="1" spans="3:246">
      <c r="C5162" s="97"/>
      <c r="D5162" s="98"/>
      <c r="F5162" s="99"/>
      <c r="G5162" s="98"/>
      <c r="IE5162" s="79"/>
      <c r="IF5162" s="79"/>
      <c r="IG5162" s="79"/>
      <c r="IH5162" s="79"/>
      <c r="II5162" s="79"/>
      <c r="IJ5162" s="79"/>
      <c r="IK5162" s="79"/>
      <c r="IL5162" s="79"/>
    </row>
    <row r="5163" s="93" customFormat="1" ht="15.75" customHeight="1" spans="3:246">
      <c r="C5163" s="97"/>
      <c r="D5163" s="98"/>
      <c r="F5163" s="99"/>
      <c r="G5163" s="98"/>
      <c r="IE5163" s="79"/>
      <c r="IF5163" s="79"/>
      <c r="IG5163" s="79"/>
      <c r="IH5163" s="79"/>
      <c r="II5163" s="79"/>
      <c r="IJ5163" s="79"/>
      <c r="IK5163" s="79"/>
      <c r="IL5163" s="79"/>
    </row>
    <row r="5164" s="93" customFormat="1" ht="15.75" customHeight="1" spans="3:246">
      <c r="C5164" s="97"/>
      <c r="D5164" s="98"/>
      <c r="F5164" s="99"/>
      <c r="G5164" s="98"/>
      <c r="IE5164" s="79"/>
      <c r="IF5164" s="79"/>
      <c r="IG5164" s="79"/>
      <c r="IH5164" s="79"/>
      <c r="II5164" s="79"/>
      <c r="IJ5164" s="79"/>
      <c r="IK5164" s="79"/>
      <c r="IL5164" s="79"/>
    </row>
    <row r="5165" s="93" customFormat="1" ht="15.75" customHeight="1" spans="3:246">
      <c r="C5165" s="97"/>
      <c r="D5165" s="98"/>
      <c r="F5165" s="99"/>
      <c r="G5165" s="98"/>
      <c r="IE5165" s="79"/>
      <c r="IF5165" s="79"/>
      <c r="IG5165" s="79"/>
      <c r="IH5165" s="79"/>
      <c r="II5165" s="79"/>
      <c r="IJ5165" s="79"/>
      <c r="IK5165" s="79"/>
      <c r="IL5165" s="79"/>
    </row>
    <row r="5166" s="93" customFormat="1" ht="15.75" customHeight="1" spans="3:246">
      <c r="C5166" s="97"/>
      <c r="D5166" s="98"/>
      <c r="F5166" s="99"/>
      <c r="G5166" s="98"/>
      <c r="IE5166" s="79"/>
      <c r="IF5166" s="79"/>
      <c r="IG5166" s="79"/>
      <c r="IH5166" s="79"/>
      <c r="II5166" s="79"/>
      <c r="IJ5166" s="79"/>
      <c r="IK5166" s="79"/>
      <c r="IL5166" s="79"/>
    </row>
    <row r="5167" s="93" customFormat="1" ht="15.75" customHeight="1" spans="3:246">
      <c r="C5167" s="97"/>
      <c r="D5167" s="98"/>
      <c r="F5167" s="99"/>
      <c r="G5167" s="98"/>
      <c r="IE5167" s="79"/>
      <c r="IF5167" s="79"/>
      <c r="IG5167" s="79"/>
      <c r="IH5167" s="79"/>
      <c r="II5167" s="79"/>
      <c r="IJ5167" s="79"/>
      <c r="IK5167" s="79"/>
      <c r="IL5167" s="79"/>
    </row>
    <row r="5168" s="93" customFormat="1" ht="15.75" customHeight="1" spans="3:246">
      <c r="C5168" s="97"/>
      <c r="D5168" s="98"/>
      <c r="F5168" s="99"/>
      <c r="G5168" s="98"/>
      <c r="IE5168" s="79"/>
      <c r="IF5168" s="79"/>
      <c r="IG5168" s="79"/>
      <c r="IH5168" s="79"/>
      <c r="II5168" s="79"/>
      <c r="IJ5168" s="79"/>
      <c r="IK5168" s="79"/>
      <c r="IL5168" s="79"/>
    </row>
    <row r="5169" s="93" customFormat="1" ht="15.75" customHeight="1" spans="3:246">
      <c r="C5169" s="97"/>
      <c r="D5169" s="98"/>
      <c r="F5169" s="99"/>
      <c r="G5169" s="98"/>
      <c r="IE5169" s="79"/>
      <c r="IF5169" s="79"/>
      <c r="IG5169" s="79"/>
      <c r="IH5169" s="79"/>
      <c r="II5169" s="79"/>
      <c r="IJ5169" s="79"/>
      <c r="IK5169" s="79"/>
      <c r="IL5169" s="79"/>
    </row>
    <row r="5170" s="93" customFormat="1" ht="15.75" customHeight="1" spans="3:246">
      <c r="C5170" s="97"/>
      <c r="D5170" s="98"/>
      <c r="F5170" s="99"/>
      <c r="G5170" s="98"/>
      <c r="IE5170" s="79"/>
      <c r="IF5170" s="79"/>
      <c r="IG5170" s="79"/>
      <c r="IH5170" s="79"/>
      <c r="II5170" s="79"/>
      <c r="IJ5170" s="79"/>
      <c r="IK5170" s="79"/>
      <c r="IL5170" s="79"/>
    </row>
    <row r="5171" s="93" customFormat="1" ht="15.75" customHeight="1" spans="3:246">
      <c r="C5171" s="97"/>
      <c r="D5171" s="98"/>
      <c r="F5171" s="99"/>
      <c r="G5171" s="98"/>
      <c r="IE5171" s="79"/>
      <c r="IF5171" s="79"/>
      <c r="IG5171" s="79"/>
      <c r="IH5171" s="79"/>
      <c r="II5171" s="79"/>
      <c r="IJ5171" s="79"/>
      <c r="IK5171" s="79"/>
      <c r="IL5171" s="79"/>
    </row>
    <row r="5172" s="93" customFormat="1" ht="15.75" customHeight="1" spans="3:246">
      <c r="C5172" s="97"/>
      <c r="D5172" s="98"/>
      <c r="F5172" s="99"/>
      <c r="G5172" s="98"/>
      <c r="IE5172" s="79"/>
      <c r="IF5172" s="79"/>
      <c r="IG5172" s="79"/>
      <c r="IH5172" s="79"/>
      <c r="II5172" s="79"/>
      <c r="IJ5172" s="79"/>
      <c r="IK5172" s="79"/>
      <c r="IL5172" s="79"/>
    </row>
    <row r="5173" s="93" customFormat="1" ht="15.75" customHeight="1" spans="3:246">
      <c r="C5173" s="97"/>
      <c r="D5173" s="98"/>
      <c r="F5173" s="99"/>
      <c r="G5173" s="98"/>
      <c r="IE5173" s="79"/>
      <c r="IF5173" s="79"/>
      <c r="IG5173" s="79"/>
      <c r="IH5173" s="79"/>
      <c r="II5173" s="79"/>
      <c r="IJ5173" s="79"/>
      <c r="IK5173" s="79"/>
      <c r="IL5173" s="79"/>
    </row>
    <row r="5174" s="93" customFormat="1" ht="15.75" customHeight="1" spans="3:246">
      <c r="C5174" s="97"/>
      <c r="D5174" s="98"/>
      <c r="F5174" s="99"/>
      <c r="G5174" s="98"/>
      <c r="IE5174" s="79"/>
      <c r="IF5174" s="79"/>
      <c r="IG5174" s="79"/>
      <c r="IH5174" s="79"/>
      <c r="II5174" s="79"/>
      <c r="IJ5174" s="79"/>
      <c r="IK5174" s="79"/>
      <c r="IL5174" s="79"/>
    </row>
    <row r="5175" s="93" customFormat="1" ht="15.75" customHeight="1" spans="3:246">
      <c r="C5175" s="97"/>
      <c r="D5175" s="98"/>
      <c r="F5175" s="99"/>
      <c r="G5175" s="98"/>
      <c r="IE5175" s="79"/>
      <c r="IF5175" s="79"/>
      <c r="IG5175" s="79"/>
      <c r="IH5175" s="79"/>
      <c r="II5175" s="79"/>
      <c r="IJ5175" s="79"/>
      <c r="IK5175" s="79"/>
      <c r="IL5175" s="79"/>
    </row>
    <row r="5176" s="93" customFormat="1" ht="15.75" customHeight="1" spans="3:246">
      <c r="C5176" s="97"/>
      <c r="D5176" s="98"/>
      <c r="F5176" s="99"/>
      <c r="G5176" s="98"/>
      <c r="IE5176" s="79"/>
      <c r="IF5176" s="79"/>
      <c r="IG5176" s="79"/>
      <c r="IH5176" s="79"/>
      <c r="II5176" s="79"/>
      <c r="IJ5176" s="79"/>
      <c r="IK5176" s="79"/>
      <c r="IL5176" s="79"/>
    </row>
    <row r="5177" s="93" customFormat="1" ht="15.75" customHeight="1" spans="3:246">
      <c r="C5177" s="97"/>
      <c r="D5177" s="98"/>
      <c r="F5177" s="99"/>
      <c r="G5177" s="98"/>
      <c r="IE5177" s="79"/>
      <c r="IF5177" s="79"/>
      <c r="IG5177" s="79"/>
      <c r="IH5177" s="79"/>
      <c r="II5177" s="79"/>
      <c r="IJ5177" s="79"/>
      <c r="IK5177" s="79"/>
      <c r="IL5177" s="79"/>
    </row>
    <row r="5178" s="93" customFormat="1" ht="15.75" customHeight="1" spans="3:246">
      <c r="C5178" s="97"/>
      <c r="D5178" s="98"/>
      <c r="F5178" s="99"/>
      <c r="G5178" s="98"/>
      <c r="IE5178" s="79"/>
      <c r="IF5178" s="79"/>
      <c r="IG5178" s="79"/>
      <c r="IH5178" s="79"/>
      <c r="II5178" s="79"/>
      <c r="IJ5178" s="79"/>
      <c r="IK5178" s="79"/>
      <c r="IL5178" s="79"/>
    </row>
    <row r="5179" s="93" customFormat="1" ht="15.75" customHeight="1" spans="3:246">
      <c r="C5179" s="97"/>
      <c r="D5179" s="98"/>
      <c r="F5179" s="99"/>
      <c r="G5179" s="98"/>
      <c r="IE5179" s="79"/>
      <c r="IF5179" s="79"/>
      <c r="IG5179" s="79"/>
      <c r="IH5179" s="79"/>
      <c r="II5179" s="79"/>
      <c r="IJ5179" s="79"/>
      <c r="IK5179" s="79"/>
      <c r="IL5179" s="79"/>
    </row>
    <row r="5180" s="93" customFormat="1" ht="15.75" customHeight="1" spans="3:246">
      <c r="C5180" s="97"/>
      <c r="D5180" s="98"/>
      <c r="F5180" s="99"/>
      <c r="G5180" s="98"/>
      <c r="IE5180" s="79"/>
      <c r="IF5180" s="79"/>
      <c r="IG5180" s="79"/>
      <c r="IH5180" s="79"/>
      <c r="II5180" s="79"/>
      <c r="IJ5180" s="79"/>
      <c r="IK5180" s="79"/>
      <c r="IL5180" s="79"/>
    </row>
    <row r="5181" s="93" customFormat="1" ht="15.75" customHeight="1" spans="3:246">
      <c r="C5181" s="97"/>
      <c r="D5181" s="98"/>
      <c r="F5181" s="99"/>
      <c r="G5181" s="98"/>
      <c r="IE5181" s="79"/>
      <c r="IF5181" s="79"/>
      <c r="IG5181" s="79"/>
      <c r="IH5181" s="79"/>
      <c r="II5181" s="79"/>
      <c r="IJ5181" s="79"/>
      <c r="IK5181" s="79"/>
      <c r="IL5181" s="79"/>
    </row>
    <row r="5182" s="93" customFormat="1" ht="15.75" customHeight="1" spans="3:246">
      <c r="C5182" s="97"/>
      <c r="D5182" s="98"/>
      <c r="F5182" s="99"/>
      <c r="G5182" s="98"/>
      <c r="IE5182" s="79"/>
      <c r="IF5182" s="79"/>
      <c r="IG5182" s="79"/>
      <c r="IH5182" s="79"/>
      <c r="II5182" s="79"/>
      <c r="IJ5182" s="79"/>
      <c r="IK5182" s="79"/>
      <c r="IL5182" s="79"/>
    </row>
    <row r="5183" s="93" customFormat="1" ht="15.75" customHeight="1" spans="3:246">
      <c r="C5183" s="97"/>
      <c r="D5183" s="98"/>
      <c r="F5183" s="99"/>
      <c r="G5183" s="98"/>
      <c r="IE5183" s="79"/>
      <c r="IF5183" s="79"/>
      <c r="IG5183" s="79"/>
      <c r="IH5183" s="79"/>
      <c r="II5183" s="79"/>
      <c r="IJ5183" s="79"/>
      <c r="IK5183" s="79"/>
      <c r="IL5183" s="79"/>
    </row>
    <row r="5184" s="93" customFormat="1" ht="15.75" customHeight="1" spans="3:246">
      <c r="C5184" s="97"/>
      <c r="D5184" s="98"/>
      <c r="F5184" s="99"/>
      <c r="G5184" s="98"/>
      <c r="IE5184" s="79"/>
      <c r="IF5184" s="79"/>
      <c r="IG5184" s="79"/>
      <c r="IH5184" s="79"/>
      <c r="II5184" s="79"/>
      <c r="IJ5184" s="79"/>
      <c r="IK5184" s="79"/>
      <c r="IL5184" s="79"/>
    </row>
    <row r="5185" s="93" customFormat="1" ht="15.75" customHeight="1" spans="3:246">
      <c r="C5185" s="97"/>
      <c r="D5185" s="98"/>
      <c r="F5185" s="99"/>
      <c r="G5185" s="98"/>
      <c r="IE5185" s="79"/>
      <c r="IF5185" s="79"/>
      <c r="IG5185" s="79"/>
      <c r="IH5185" s="79"/>
      <c r="II5185" s="79"/>
      <c r="IJ5185" s="79"/>
      <c r="IK5185" s="79"/>
      <c r="IL5185" s="79"/>
    </row>
    <row r="5186" s="93" customFormat="1" ht="15.75" customHeight="1" spans="3:246">
      <c r="C5186" s="97"/>
      <c r="D5186" s="98"/>
      <c r="F5186" s="99"/>
      <c r="G5186" s="98"/>
      <c r="IE5186" s="79"/>
      <c r="IF5186" s="79"/>
      <c r="IG5186" s="79"/>
      <c r="IH5186" s="79"/>
      <c r="II5186" s="79"/>
      <c r="IJ5186" s="79"/>
      <c r="IK5186" s="79"/>
      <c r="IL5186" s="79"/>
    </row>
    <row r="5187" s="93" customFormat="1" ht="15.75" customHeight="1" spans="3:246">
      <c r="C5187" s="97"/>
      <c r="D5187" s="98"/>
      <c r="F5187" s="99"/>
      <c r="G5187" s="98"/>
      <c r="IE5187" s="79"/>
      <c r="IF5187" s="79"/>
      <c r="IG5187" s="79"/>
      <c r="IH5187" s="79"/>
      <c r="II5187" s="79"/>
      <c r="IJ5187" s="79"/>
      <c r="IK5187" s="79"/>
      <c r="IL5187" s="79"/>
    </row>
    <row r="5188" s="93" customFormat="1" ht="15.75" customHeight="1" spans="3:246">
      <c r="C5188" s="97"/>
      <c r="D5188" s="98"/>
      <c r="F5188" s="99"/>
      <c r="G5188" s="98"/>
      <c r="IE5188" s="79"/>
      <c r="IF5188" s="79"/>
      <c r="IG5188" s="79"/>
      <c r="IH5188" s="79"/>
      <c r="II5188" s="79"/>
      <c r="IJ5188" s="79"/>
      <c r="IK5188" s="79"/>
      <c r="IL5188" s="79"/>
    </row>
    <row r="5189" s="93" customFormat="1" ht="15.75" customHeight="1" spans="3:246">
      <c r="C5189" s="97"/>
      <c r="D5189" s="98"/>
      <c r="F5189" s="99"/>
      <c r="G5189" s="98"/>
      <c r="IE5189" s="79"/>
      <c r="IF5189" s="79"/>
      <c r="IG5189" s="79"/>
      <c r="IH5189" s="79"/>
      <c r="II5189" s="79"/>
      <c r="IJ5189" s="79"/>
      <c r="IK5189" s="79"/>
      <c r="IL5189" s="79"/>
    </row>
    <row r="5190" s="93" customFormat="1" ht="15.75" customHeight="1" spans="3:246">
      <c r="C5190" s="97"/>
      <c r="D5190" s="98"/>
      <c r="F5190" s="99"/>
      <c r="G5190" s="98"/>
      <c r="IE5190" s="79"/>
      <c r="IF5190" s="79"/>
      <c r="IG5190" s="79"/>
      <c r="IH5190" s="79"/>
      <c r="II5190" s="79"/>
      <c r="IJ5190" s="79"/>
      <c r="IK5190" s="79"/>
      <c r="IL5190" s="79"/>
    </row>
    <row r="5191" s="93" customFormat="1" ht="15.75" customHeight="1" spans="3:246">
      <c r="C5191" s="97"/>
      <c r="D5191" s="98"/>
      <c r="F5191" s="99"/>
      <c r="G5191" s="98"/>
      <c r="IE5191" s="79"/>
      <c r="IF5191" s="79"/>
      <c r="IG5191" s="79"/>
      <c r="IH5191" s="79"/>
      <c r="II5191" s="79"/>
      <c r="IJ5191" s="79"/>
      <c r="IK5191" s="79"/>
      <c r="IL5191" s="79"/>
    </row>
    <row r="5192" s="93" customFormat="1" ht="15.75" customHeight="1" spans="3:246">
      <c r="C5192" s="97"/>
      <c r="D5192" s="98"/>
      <c r="F5192" s="99"/>
      <c r="G5192" s="98"/>
      <c r="IE5192" s="79"/>
      <c r="IF5192" s="79"/>
      <c r="IG5192" s="79"/>
      <c r="IH5192" s="79"/>
      <c r="II5192" s="79"/>
      <c r="IJ5192" s="79"/>
      <c r="IK5192" s="79"/>
      <c r="IL5192" s="79"/>
    </row>
    <row r="5193" s="93" customFormat="1" ht="15.75" customHeight="1" spans="3:246">
      <c r="C5193" s="97"/>
      <c r="D5193" s="98"/>
      <c r="F5193" s="99"/>
      <c r="G5193" s="98"/>
      <c r="IE5193" s="79"/>
      <c r="IF5193" s="79"/>
      <c r="IG5193" s="79"/>
      <c r="IH5193" s="79"/>
      <c r="II5193" s="79"/>
      <c r="IJ5193" s="79"/>
      <c r="IK5193" s="79"/>
      <c r="IL5193" s="79"/>
    </row>
    <row r="5194" s="93" customFormat="1" ht="15.75" customHeight="1" spans="3:246">
      <c r="C5194" s="97"/>
      <c r="D5194" s="98"/>
      <c r="F5194" s="99"/>
      <c r="G5194" s="98"/>
      <c r="IE5194" s="79"/>
      <c r="IF5194" s="79"/>
      <c r="IG5194" s="79"/>
      <c r="IH5194" s="79"/>
      <c r="II5194" s="79"/>
      <c r="IJ5194" s="79"/>
      <c r="IK5194" s="79"/>
      <c r="IL5194" s="79"/>
    </row>
    <row r="5195" s="93" customFormat="1" ht="15.75" customHeight="1" spans="3:246">
      <c r="C5195" s="97"/>
      <c r="D5195" s="98"/>
      <c r="F5195" s="99"/>
      <c r="G5195" s="98"/>
      <c r="IE5195" s="79"/>
      <c r="IF5195" s="79"/>
      <c r="IG5195" s="79"/>
      <c r="IH5195" s="79"/>
      <c r="II5195" s="79"/>
      <c r="IJ5195" s="79"/>
      <c r="IK5195" s="79"/>
      <c r="IL5195" s="79"/>
    </row>
    <row r="5196" s="93" customFormat="1" ht="15.75" customHeight="1" spans="3:246">
      <c r="C5196" s="97"/>
      <c r="D5196" s="98"/>
      <c r="F5196" s="99"/>
      <c r="G5196" s="98"/>
      <c r="IE5196" s="79"/>
      <c r="IF5196" s="79"/>
      <c r="IG5196" s="79"/>
      <c r="IH5196" s="79"/>
      <c r="II5196" s="79"/>
      <c r="IJ5196" s="79"/>
      <c r="IK5196" s="79"/>
      <c r="IL5196" s="79"/>
    </row>
    <row r="5197" s="93" customFormat="1" ht="15.75" customHeight="1" spans="3:246">
      <c r="C5197" s="97"/>
      <c r="D5197" s="98"/>
      <c r="F5197" s="99"/>
      <c r="G5197" s="98"/>
      <c r="IE5197" s="79"/>
      <c r="IF5197" s="79"/>
      <c r="IG5197" s="79"/>
      <c r="IH5197" s="79"/>
      <c r="II5197" s="79"/>
      <c r="IJ5197" s="79"/>
      <c r="IK5197" s="79"/>
      <c r="IL5197" s="79"/>
    </row>
    <row r="5198" s="93" customFormat="1" ht="15.75" customHeight="1" spans="3:246">
      <c r="C5198" s="97"/>
      <c r="D5198" s="98"/>
      <c r="F5198" s="99"/>
      <c r="G5198" s="98"/>
      <c r="IE5198" s="79"/>
      <c r="IF5198" s="79"/>
      <c r="IG5198" s="79"/>
      <c r="IH5198" s="79"/>
      <c r="II5198" s="79"/>
      <c r="IJ5198" s="79"/>
      <c r="IK5198" s="79"/>
      <c r="IL5198" s="79"/>
    </row>
    <row r="5199" s="93" customFormat="1" ht="15.75" customHeight="1" spans="3:246">
      <c r="C5199" s="97"/>
      <c r="D5199" s="98"/>
      <c r="F5199" s="99"/>
      <c r="G5199" s="98"/>
      <c r="IE5199" s="79"/>
      <c r="IF5199" s="79"/>
      <c r="IG5199" s="79"/>
      <c r="IH5199" s="79"/>
      <c r="II5199" s="79"/>
      <c r="IJ5199" s="79"/>
      <c r="IK5199" s="79"/>
      <c r="IL5199" s="79"/>
    </row>
    <row r="5200" s="93" customFormat="1" ht="15.75" customHeight="1" spans="3:246">
      <c r="C5200" s="97"/>
      <c r="D5200" s="98"/>
      <c r="F5200" s="99"/>
      <c r="G5200" s="98"/>
      <c r="IE5200" s="79"/>
      <c r="IF5200" s="79"/>
      <c r="IG5200" s="79"/>
      <c r="IH5200" s="79"/>
      <c r="II5200" s="79"/>
      <c r="IJ5200" s="79"/>
      <c r="IK5200" s="79"/>
      <c r="IL5200" s="79"/>
    </row>
    <row r="5201" s="93" customFormat="1" ht="15.75" customHeight="1" spans="3:246">
      <c r="C5201" s="97"/>
      <c r="D5201" s="98"/>
      <c r="F5201" s="99"/>
      <c r="G5201" s="98"/>
      <c r="IE5201" s="79"/>
      <c r="IF5201" s="79"/>
      <c r="IG5201" s="79"/>
      <c r="IH5201" s="79"/>
      <c r="II5201" s="79"/>
      <c r="IJ5201" s="79"/>
      <c r="IK5201" s="79"/>
      <c r="IL5201" s="79"/>
    </row>
    <row r="5202" s="93" customFormat="1" ht="15.75" customHeight="1" spans="3:246">
      <c r="C5202" s="97"/>
      <c r="D5202" s="98"/>
      <c r="F5202" s="99"/>
      <c r="G5202" s="98"/>
      <c r="IE5202" s="79"/>
      <c r="IF5202" s="79"/>
      <c r="IG5202" s="79"/>
      <c r="IH5202" s="79"/>
      <c r="II5202" s="79"/>
      <c r="IJ5202" s="79"/>
      <c r="IK5202" s="79"/>
      <c r="IL5202" s="79"/>
    </row>
    <row r="5203" s="93" customFormat="1" ht="15.75" customHeight="1" spans="3:246">
      <c r="C5203" s="97"/>
      <c r="D5203" s="98"/>
      <c r="F5203" s="99"/>
      <c r="G5203" s="98"/>
      <c r="IE5203" s="79"/>
      <c r="IF5203" s="79"/>
      <c r="IG5203" s="79"/>
      <c r="IH5203" s="79"/>
      <c r="II5203" s="79"/>
      <c r="IJ5203" s="79"/>
      <c r="IK5203" s="79"/>
      <c r="IL5203" s="79"/>
    </row>
    <row r="5204" s="93" customFormat="1" ht="15.75" customHeight="1" spans="3:246">
      <c r="C5204" s="97"/>
      <c r="D5204" s="98"/>
      <c r="F5204" s="99"/>
      <c r="G5204" s="98"/>
      <c r="IE5204" s="79"/>
      <c r="IF5204" s="79"/>
      <c r="IG5204" s="79"/>
      <c r="IH5204" s="79"/>
      <c r="II5204" s="79"/>
      <c r="IJ5204" s="79"/>
      <c r="IK5204" s="79"/>
      <c r="IL5204" s="79"/>
    </row>
    <row r="5205" s="93" customFormat="1" ht="15.75" customHeight="1" spans="3:246">
      <c r="C5205" s="97"/>
      <c r="D5205" s="98"/>
      <c r="F5205" s="99"/>
      <c r="G5205" s="98"/>
      <c r="IE5205" s="79"/>
      <c r="IF5205" s="79"/>
      <c r="IG5205" s="79"/>
      <c r="IH5205" s="79"/>
      <c r="II5205" s="79"/>
      <c r="IJ5205" s="79"/>
      <c r="IK5205" s="79"/>
      <c r="IL5205" s="79"/>
    </row>
    <row r="5206" s="93" customFormat="1" ht="15.75" customHeight="1" spans="3:246">
      <c r="C5206" s="97"/>
      <c r="D5206" s="98"/>
      <c r="F5206" s="99"/>
      <c r="G5206" s="98"/>
      <c r="IE5206" s="79"/>
      <c r="IF5206" s="79"/>
      <c r="IG5206" s="79"/>
      <c r="IH5206" s="79"/>
      <c r="II5206" s="79"/>
      <c r="IJ5206" s="79"/>
      <c r="IK5206" s="79"/>
      <c r="IL5206" s="79"/>
    </row>
    <row r="5207" s="93" customFormat="1" ht="15.75" customHeight="1" spans="3:246">
      <c r="C5207" s="97"/>
      <c r="D5207" s="98"/>
      <c r="F5207" s="99"/>
      <c r="G5207" s="98"/>
      <c r="IE5207" s="79"/>
      <c r="IF5207" s="79"/>
      <c r="IG5207" s="79"/>
      <c r="IH5207" s="79"/>
      <c r="II5207" s="79"/>
      <c r="IJ5207" s="79"/>
      <c r="IK5207" s="79"/>
      <c r="IL5207" s="79"/>
    </row>
    <row r="5208" s="93" customFormat="1" ht="15.75" customHeight="1" spans="3:246">
      <c r="C5208" s="97"/>
      <c r="D5208" s="98"/>
      <c r="F5208" s="99"/>
      <c r="G5208" s="98"/>
      <c r="IE5208" s="79"/>
      <c r="IF5208" s="79"/>
      <c r="IG5208" s="79"/>
      <c r="IH5208" s="79"/>
      <c r="II5208" s="79"/>
      <c r="IJ5208" s="79"/>
      <c r="IK5208" s="79"/>
      <c r="IL5208" s="79"/>
    </row>
    <row r="5209" s="93" customFormat="1" ht="15.75" customHeight="1" spans="3:246">
      <c r="C5209" s="97"/>
      <c r="D5209" s="98"/>
      <c r="F5209" s="99"/>
      <c r="G5209" s="98"/>
      <c r="IE5209" s="79"/>
      <c r="IF5209" s="79"/>
      <c r="IG5209" s="79"/>
      <c r="IH5209" s="79"/>
      <c r="II5209" s="79"/>
      <c r="IJ5209" s="79"/>
      <c r="IK5209" s="79"/>
      <c r="IL5209" s="79"/>
    </row>
    <row r="5210" s="93" customFormat="1" ht="15.75" customHeight="1" spans="3:246">
      <c r="C5210" s="97"/>
      <c r="D5210" s="98"/>
      <c r="F5210" s="99"/>
      <c r="G5210" s="98"/>
      <c r="IE5210" s="79"/>
      <c r="IF5210" s="79"/>
      <c r="IG5210" s="79"/>
      <c r="IH5210" s="79"/>
      <c r="II5210" s="79"/>
      <c r="IJ5210" s="79"/>
      <c r="IK5210" s="79"/>
      <c r="IL5210" s="79"/>
    </row>
    <row r="5211" s="93" customFormat="1" ht="15.75" customHeight="1" spans="3:246">
      <c r="C5211" s="97"/>
      <c r="D5211" s="98"/>
      <c r="F5211" s="99"/>
      <c r="G5211" s="98"/>
      <c r="IE5211" s="79"/>
      <c r="IF5211" s="79"/>
      <c r="IG5211" s="79"/>
      <c r="IH5211" s="79"/>
      <c r="II5211" s="79"/>
      <c r="IJ5211" s="79"/>
      <c r="IK5211" s="79"/>
      <c r="IL5211" s="79"/>
    </row>
    <row r="5212" s="93" customFormat="1" ht="15.75" customHeight="1" spans="3:246">
      <c r="C5212" s="97"/>
      <c r="D5212" s="98"/>
      <c r="F5212" s="99"/>
      <c r="G5212" s="98"/>
      <c r="IE5212" s="79"/>
      <c r="IF5212" s="79"/>
      <c r="IG5212" s="79"/>
      <c r="IH5212" s="79"/>
      <c r="II5212" s="79"/>
      <c r="IJ5212" s="79"/>
      <c r="IK5212" s="79"/>
      <c r="IL5212" s="79"/>
    </row>
    <row r="5213" s="93" customFormat="1" ht="15.75" customHeight="1" spans="3:246">
      <c r="C5213" s="97"/>
      <c r="D5213" s="98"/>
      <c r="F5213" s="99"/>
      <c r="G5213" s="98"/>
      <c r="IE5213" s="79"/>
      <c r="IF5213" s="79"/>
      <c r="IG5213" s="79"/>
      <c r="IH5213" s="79"/>
      <c r="II5213" s="79"/>
      <c r="IJ5213" s="79"/>
      <c r="IK5213" s="79"/>
      <c r="IL5213" s="79"/>
    </row>
    <row r="5214" s="93" customFormat="1" ht="15.75" customHeight="1" spans="3:246">
      <c r="C5214" s="97"/>
      <c r="D5214" s="98"/>
      <c r="F5214" s="99"/>
      <c r="G5214" s="98"/>
      <c r="IE5214" s="79"/>
      <c r="IF5214" s="79"/>
      <c r="IG5214" s="79"/>
      <c r="IH5214" s="79"/>
      <c r="II5214" s="79"/>
      <c r="IJ5214" s="79"/>
      <c r="IK5214" s="79"/>
      <c r="IL5214" s="79"/>
    </row>
    <row r="5215" s="93" customFormat="1" ht="15.75" customHeight="1" spans="3:246">
      <c r="C5215" s="97"/>
      <c r="D5215" s="98"/>
      <c r="F5215" s="99"/>
      <c r="G5215" s="98"/>
      <c r="IE5215" s="79"/>
      <c r="IF5215" s="79"/>
      <c r="IG5215" s="79"/>
      <c r="IH5215" s="79"/>
      <c r="II5215" s="79"/>
      <c r="IJ5215" s="79"/>
      <c r="IK5215" s="79"/>
      <c r="IL5215" s="79"/>
    </row>
    <row r="5216" s="93" customFormat="1" ht="15.75" customHeight="1" spans="3:246">
      <c r="C5216" s="97"/>
      <c r="D5216" s="98"/>
      <c r="F5216" s="99"/>
      <c r="G5216" s="98"/>
      <c r="IE5216" s="79"/>
      <c r="IF5216" s="79"/>
      <c r="IG5216" s="79"/>
      <c r="IH5216" s="79"/>
      <c r="II5216" s="79"/>
      <c r="IJ5216" s="79"/>
      <c r="IK5216" s="79"/>
      <c r="IL5216" s="79"/>
    </row>
    <row r="5217" s="93" customFormat="1" ht="15.75" customHeight="1" spans="3:246">
      <c r="C5217" s="97"/>
      <c r="D5217" s="98"/>
      <c r="F5217" s="99"/>
      <c r="G5217" s="98"/>
      <c r="IE5217" s="79"/>
      <c r="IF5217" s="79"/>
      <c r="IG5217" s="79"/>
      <c r="IH5217" s="79"/>
      <c r="II5217" s="79"/>
      <c r="IJ5217" s="79"/>
      <c r="IK5217" s="79"/>
      <c r="IL5217" s="79"/>
    </row>
    <row r="5218" s="93" customFormat="1" ht="15.75" customHeight="1" spans="3:246">
      <c r="C5218" s="97"/>
      <c r="D5218" s="98"/>
      <c r="F5218" s="99"/>
      <c r="G5218" s="98"/>
      <c r="IE5218" s="79"/>
      <c r="IF5218" s="79"/>
      <c r="IG5218" s="79"/>
      <c r="IH5218" s="79"/>
      <c r="II5218" s="79"/>
      <c r="IJ5218" s="79"/>
      <c r="IK5218" s="79"/>
      <c r="IL5218" s="79"/>
    </row>
    <row r="5219" s="93" customFormat="1" ht="15.75" customHeight="1" spans="3:246">
      <c r="C5219" s="97"/>
      <c r="D5219" s="98"/>
      <c r="F5219" s="99"/>
      <c r="G5219" s="98"/>
      <c r="IE5219" s="79"/>
      <c r="IF5219" s="79"/>
      <c r="IG5219" s="79"/>
      <c r="IH5219" s="79"/>
      <c r="II5219" s="79"/>
      <c r="IJ5219" s="79"/>
      <c r="IK5219" s="79"/>
      <c r="IL5219" s="79"/>
    </row>
    <row r="5220" s="93" customFormat="1" ht="15.75" customHeight="1" spans="3:246">
      <c r="C5220" s="97"/>
      <c r="D5220" s="98"/>
      <c r="F5220" s="99"/>
      <c r="G5220" s="98"/>
      <c r="IE5220" s="79"/>
      <c r="IF5220" s="79"/>
      <c r="IG5220" s="79"/>
      <c r="IH5220" s="79"/>
      <c r="II5220" s="79"/>
      <c r="IJ5220" s="79"/>
      <c r="IK5220" s="79"/>
      <c r="IL5220" s="79"/>
    </row>
    <row r="5221" s="93" customFormat="1" ht="15.75" customHeight="1" spans="3:246">
      <c r="C5221" s="97"/>
      <c r="D5221" s="98"/>
      <c r="F5221" s="99"/>
      <c r="G5221" s="98"/>
      <c r="IE5221" s="79"/>
      <c r="IF5221" s="79"/>
      <c r="IG5221" s="79"/>
      <c r="IH5221" s="79"/>
      <c r="II5221" s="79"/>
      <c r="IJ5221" s="79"/>
      <c r="IK5221" s="79"/>
      <c r="IL5221" s="79"/>
    </row>
    <row r="5222" s="93" customFormat="1" ht="15.75" customHeight="1" spans="3:246">
      <c r="C5222" s="97"/>
      <c r="D5222" s="98"/>
      <c r="F5222" s="99"/>
      <c r="G5222" s="98"/>
      <c r="IE5222" s="79"/>
      <c r="IF5222" s="79"/>
      <c r="IG5222" s="79"/>
      <c r="IH5222" s="79"/>
      <c r="II5222" s="79"/>
      <c r="IJ5222" s="79"/>
      <c r="IK5222" s="79"/>
      <c r="IL5222" s="79"/>
    </row>
    <row r="5223" s="93" customFormat="1" ht="15.75" customHeight="1" spans="3:246">
      <c r="C5223" s="97"/>
      <c r="D5223" s="98"/>
      <c r="F5223" s="99"/>
      <c r="G5223" s="98"/>
      <c r="IE5223" s="79"/>
      <c r="IF5223" s="79"/>
      <c r="IG5223" s="79"/>
      <c r="IH5223" s="79"/>
      <c r="II5223" s="79"/>
      <c r="IJ5223" s="79"/>
      <c r="IK5223" s="79"/>
      <c r="IL5223" s="79"/>
    </row>
    <row r="5224" s="93" customFormat="1" ht="15.75" customHeight="1" spans="3:246">
      <c r="C5224" s="97"/>
      <c r="D5224" s="98"/>
      <c r="F5224" s="99"/>
      <c r="G5224" s="98"/>
      <c r="IE5224" s="79"/>
      <c r="IF5224" s="79"/>
      <c r="IG5224" s="79"/>
      <c r="IH5224" s="79"/>
      <c r="II5224" s="79"/>
      <c r="IJ5224" s="79"/>
      <c r="IK5224" s="79"/>
      <c r="IL5224" s="79"/>
    </row>
    <row r="5225" s="93" customFormat="1" ht="15.75" customHeight="1" spans="3:246">
      <c r="C5225" s="97"/>
      <c r="D5225" s="98"/>
      <c r="F5225" s="99"/>
      <c r="G5225" s="98"/>
      <c r="IE5225" s="79"/>
      <c r="IF5225" s="79"/>
      <c r="IG5225" s="79"/>
      <c r="IH5225" s="79"/>
      <c r="II5225" s="79"/>
      <c r="IJ5225" s="79"/>
      <c r="IK5225" s="79"/>
      <c r="IL5225" s="79"/>
    </row>
    <row r="5226" s="93" customFormat="1" ht="15.75" customHeight="1" spans="3:246">
      <c r="C5226" s="97"/>
      <c r="D5226" s="98"/>
      <c r="F5226" s="99"/>
      <c r="G5226" s="98"/>
      <c r="IE5226" s="79"/>
      <c r="IF5226" s="79"/>
      <c r="IG5226" s="79"/>
      <c r="IH5226" s="79"/>
      <c r="II5226" s="79"/>
      <c r="IJ5226" s="79"/>
      <c r="IK5226" s="79"/>
      <c r="IL5226" s="79"/>
    </row>
    <row r="5227" s="93" customFormat="1" ht="15.75" customHeight="1" spans="3:246">
      <c r="C5227" s="97"/>
      <c r="D5227" s="98"/>
      <c r="F5227" s="99"/>
      <c r="G5227" s="98"/>
      <c r="IE5227" s="79"/>
      <c r="IF5227" s="79"/>
      <c r="IG5227" s="79"/>
      <c r="IH5227" s="79"/>
      <c r="II5227" s="79"/>
      <c r="IJ5227" s="79"/>
      <c r="IK5227" s="79"/>
      <c r="IL5227" s="79"/>
    </row>
    <row r="5228" s="93" customFormat="1" ht="15.75" customHeight="1" spans="3:246">
      <c r="C5228" s="97"/>
      <c r="D5228" s="98"/>
      <c r="F5228" s="99"/>
      <c r="G5228" s="98"/>
      <c r="IE5228" s="79"/>
      <c r="IF5228" s="79"/>
      <c r="IG5228" s="79"/>
      <c r="IH5228" s="79"/>
      <c r="II5228" s="79"/>
      <c r="IJ5228" s="79"/>
      <c r="IK5228" s="79"/>
      <c r="IL5228" s="79"/>
    </row>
    <row r="5229" s="93" customFormat="1" ht="15.75" customHeight="1" spans="3:246">
      <c r="C5229" s="97"/>
      <c r="D5229" s="98"/>
      <c r="F5229" s="99"/>
      <c r="G5229" s="98"/>
      <c r="IE5229" s="79"/>
      <c r="IF5229" s="79"/>
      <c r="IG5229" s="79"/>
      <c r="IH5229" s="79"/>
      <c r="II5229" s="79"/>
      <c r="IJ5229" s="79"/>
      <c r="IK5229" s="79"/>
      <c r="IL5229" s="79"/>
    </row>
    <row r="5230" s="93" customFormat="1" ht="15.75" customHeight="1" spans="3:246">
      <c r="C5230" s="97"/>
      <c r="D5230" s="98"/>
      <c r="F5230" s="99"/>
      <c r="G5230" s="98"/>
      <c r="IE5230" s="79"/>
      <c r="IF5230" s="79"/>
      <c r="IG5230" s="79"/>
      <c r="IH5230" s="79"/>
      <c r="II5230" s="79"/>
      <c r="IJ5230" s="79"/>
      <c r="IK5230" s="79"/>
      <c r="IL5230" s="79"/>
    </row>
    <row r="5231" s="93" customFormat="1" ht="15.75" customHeight="1" spans="3:246">
      <c r="C5231" s="97"/>
      <c r="D5231" s="98"/>
      <c r="F5231" s="99"/>
      <c r="G5231" s="98"/>
      <c r="IE5231" s="79"/>
      <c r="IF5231" s="79"/>
      <c r="IG5231" s="79"/>
      <c r="IH5231" s="79"/>
      <c r="II5231" s="79"/>
      <c r="IJ5231" s="79"/>
      <c r="IK5231" s="79"/>
      <c r="IL5231" s="79"/>
    </row>
    <row r="5232" s="93" customFormat="1" ht="15.75" customHeight="1" spans="3:246">
      <c r="C5232" s="97"/>
      <c r="D5232" s="98"/>
      <c r="F5232" s="99"/>
      <c r="G5232" s="98"/>
      <c r="IE5232" s="79"/>
      <c r="IF5232" s="79"/>
      <c r="IG5232" s="79"/>
      <c r="IH5232" s="79"/>
      <c r="II5232" s="79"/>
      <c r="IJ5232" s="79"/>
      <c r="IK5232" s="79"/>
      <c r="IL5232" s="79"/>
    </row>
    <row r="5233" s="93" customFormat="1" ht="15.75" customHeight="1" spans="3:246">
      <c r="C5233" s="97"/>
      <c r="D5233" s="98"/>
      <c r="F5233" s="99"/>
      <c r="G5233" s="98"/>
      <c r="IE5233" s="79"/>
      <c r="IF5233" s="79"/>
      <c r="IG5233" s="79"/>
      <c r="IH5233" s="79"/>
      <c r="II5233" s="79"/>
      <c r="IJ5233" s="79"/>
      <c r="IK5233" s="79"/>
      <c r="IL5233" s="79"/>
    </row>
    <row r="5234" s="93" customFormat="1" ht="15.75" customHeight="1" spans="3:246">
      <c r="C5234" s="97"/>
      <c r="D5234" s="98"/>
      <c r="F5234" s="99"/>
      <c r="G5234" s="98"/>
      <c r="IE5234" s="79"/>
      <c r="IF5234" s="79"/>
      <c r="IG5234" s="79"/>
      <c r="IH5234" s="79"/>
      <c r="II5234" s="79"/>
      <c r="IJ5234" s="79"/>
      <c r="IK5234" s="79"/>
      <c r="IL5234" s="79"/>
    </row>
    <row r="5235" s="93" customFormat="1" ht="15.75" customHeight="1" spans="3:246">
      <c r="C5235" s="97"/>
      <c r="D5235" s="98"/>
      <c r="F5235" s="99"/>
      <c r="G5235" s="98"/>
      <c r="IE5235" s="79"/>
      <c r="IF5235" s="79"/>
      <c r="IG5235" s="79"/>
      <c r="IH5235" s="79"/>
      <c r="II5235" s="79"/>
      <c r="IJ5235" s="79"/>
      <c r="IK5235" s="79"/>
      <c r="IL5235" s="79"/>
    </row>
    <row r="5236" s="93" customFormat="1" ht="15.75" customHeight="1" spans="3:246">
      <c r="C5236" s="97"/>
      <c r="D5236" s="98"/>
      <c r="F5236" s="99"/>
      <c r="G5236" s="98"/>
      <c r="IE5236" s="79"/>
      <c r="IF5236" s="79"/>
      <c r="IG5236" s="79"/>
      <c r="IH5236" s="79"/>
      <c r="II5236" s="79"/>
      <c r="IJ5236" s="79"/>
      <c r="IK5236" s="79"/>
      <c r="IL5236" s="79"/>
    </row>
    <row r="5237" s="93" customFormat="1" ht="15.75" customHeight="1" spans="3:246">
      <c r="C5237" s="97"/>
      <c r="D5237" s="98"/>
      <c r="F5237" s="99"/>
      <c r="G5237" s="98"/>
      <c r="IE5237" s="79"/>
      <c r="IF5237" s="79"/>
      <c r="IG5237" s="79"/>
      <c r="IH5237" s="79"/>
      <c r="II5237" s="79"/>
      <c r="IJ5237" s="79"/>
      <c r="IK5237" s="79"/>
      <c r="IL5237" s="79"/>
    </row>
    <row r="5238" s="93" customFormat="1" ht="15.75" customHeight="1" spans="3:246">
      <c r="C5238" s="97"/>
      <c r="D5238" s="98"/>
      <c r="F5238" s="99"/>
      <c r="G5238" s="98"/>
      <c r="IE5238" s="79"/>
      <c r="IF5238" s="79"/>
      <c r="IG5238" s="79"/>
      <c r="IH5238" s="79"/>
      <c r="II5238" s="79"/>
      <c r="IJ5238" s="79"/>
      <c r="IK5238" s="79"/>
      <c r="IL5238" s="79"/>
    </row>
    <row r="5239" s="93" customFormat="1" ht="15.75" customHeight="1" spans="3:246">
      <c r="C5239" s="97"/>
      <c r="D5239" s="98"/>
      <c r="F5239" s="99"/>
      <c r="G5239" s="98"/>
      <c r="IE5239" s="79"/>
      <c r="IF5239" s="79"/>
      <c r="IG5239" s="79"/>
      <c r="IH5239" s="79"/>
      <c r="II5239" s="79"/>
      <c r="IJ5239" s="79"/>
      <c r="IK5239" s="79"/>
      <c r="IL5239" s="79"/>
    </row>
    <row r="5240" s="93" customFormat="1" ht="15.75" customHeight="1" spans="3:246">
      <c r="C5240" s="97"/>
      <c r="D5240" s="98"/>
      <c r="F5240" s="99"/>
      <c r="G5240" s="98"/>
      <c r="IE5240" s="79"/>
      <c r="IF5240" s="79"/>
      <c r="IG5240" s="79"/>
      <c r="IH5240" s="79"/>
      <c r="II5240" s="79"/>
      <c r="IJ5240" s="79"/>
      <c r="IK5240" s="79"/>
      <c r="IL5240" s="79"/>
    </row>
    <row r="5241" s="93" customFormat="1" ht="15.75" customHeight="1" spans="3:246">
      <c r="C5241" s="97"/>
      <c r="D5241" s="98"/>
      <c r="F5241" s="99"/>
      <c r="G5241" s="98"/>
      <c r="IE5241" s="79"/>
      <c r="IF5241" s="79"/>
      <c r="IG5241" s="79"/>
      <c r="IH5241" s="79"/>
      <c r="II5241" s="79"/>
      <c r="IJ5241" s="79"/>
      <c r="IK5241" s="79"/>
      <c r="IL5241" s="79"/>
    </row>
    <row r="5242" s="93" customFormat="1" ht="15.75" customHeight="1" spans="3:246">
      <c r="C5242" s="97"/>
      <c r="D5242" s="98"/>
      <c r="F5242" s="99"/>
      <c r="G5242" s="98"/>
      <c r="IE5242" s="79"/>
      <c r="IF5242" s="79"/>
      <c r="IG5242" s="79"/>
      <c r="IH5242" s="79"/>
      <c r="II5242" s="79"/>
      <c r="IJ5242" s="79"/>
      <c r="IK5242" s="79"/>
      <c r="IL5242" s="79"/>
    </row>
    <row r="5243" s="93" customFormat="1" ht="15.75" customHeight="1" spans="3:246">
      <c r="C5243" s="97"/>
      <c r="D5243" s="98"/>
      <c r="F5243" s="99"/>
      <c r="G5243" s="98"/>
      <c r="IE5243" s="79"/>
      <c r="IF5243" s="79"/>
      <c r="IG5243" s="79"/>
      <c r="IH5243" s="79"/>
      <c r="II5243" s="79"/>
      <c r="IJ5243" s="79"/>
      <c r="IK5243" s="79"/>
      <c r="IL5243" s="79"/>
    </row>
    <row r="5244" s="93" customFormat="1" ht="15.75" customHeight="1" spans="3:246">
      <c r="C5244" s="97"/>
      <c r="D5244" s="98"/>
      <c r="F5244" s="99"/>
      <c r="G5244" s="98"/>
      <c r="IE5244" s="79"/>
      <c r="IF5244" s="79"/>
      <c r="IG5244" s="79"/>
      <c r="IH5244" s="79"/>
      <c r="II5244" s="79"/>
      <c r="IJ5244" s="79"/>
      <c r="IK5244" s="79"/>
      <c r="IL5244" s="79"/>
    </row>
    <row r="5245" s="93" customFormat="1" ht="15.75" customHeight="1" spans="3:246">
      <c r="C5245" s="97"/>
      <c r="D5245" s="98"/>
      <c r="F5245" s="99"/>
      <c r="G5245" s="98"/>
      <c r="IE5245" s="79"/>
      <c r="IF5245" s="79"/>
      <c r="IG5245" s="79"/>
      <c r="IH5245" s="79"/>
      <c r="II5245" s="79"/>
      <c r="IJ5245" s="79"/>
      <c r="IK5245" s="79"/>
      <c r="IL5245" s="79"/>
    </row>
    <row r="5246" s="93" customFormat="1" ht="15.75" customHeight="1" spans="3:246">
      <c r="C5246" s="97"/>
      <c r="D5246" s="98"/>
      <c r="F5246" s="99"/>
      <c r="G5246" s="98"/>
      <c r="IE5246" s="79"/>
      <c r="IF5246" s="79"/>
      <c r="IG5246" s="79"/>
      <c r="IH5246" s="79"/>
      <c r="II5246" s="79"/>
      <c r="IJ5246" s="79"/>
      <c r="IK5246" s="79"/>
      <c r="IL5246" s="79"/>
    </row>
    <row r="5247" s="93" customFormat="1" ht="15.75" customHeight="1" spans="3:246">
      <c r="C5247" s="97"/>
      <c r="D5247" s="98"/>
      <c r="F5247" s="99"/>
      <c r="G5247" s="98"/>
      <c r="IE5247" s="79"/>
      <c r="IF5247" s="79"/>
      <c r="IG5247" s="79"/>
      <c r="IH5247" s="79"/>
      <c r="II5247" s="79"/>
      <c r="IJ5247" s="79"/>
      <c r="IK5247" s="79"/>
      <c r="IL5247" s="79"/>
    </row>
    <row r="5248" s="93" customFormat="1" ht="15.75" customHeight="1" spans="3:246">
      <c r="C5248" s="97"/>
      <c r="D5248" s="98"/>
      <c r="F5248" s="99"/>
      <c r="G5248" s="98"/>
      <c r="IE5248" s="79"/>
      <c r="IF5248" s="79"/>
      <c r="IG5248" s="79"/>
      <c r="IH5248" s="79"/>
      <c r="II5248" s="79"/>
      <c r="IJ5248" s="79"/>
      <c r="IK5248" s="79"/>
      <c r="IL5248" s="79"/>
    </row>
    <row r="5249" s="93" customFormat="1" ht="15.75" customHeight="1" spans="3:246">
      <c r="C5249" s="97"/>
      <c r="D5249" s="98"/>
      <c r="F5249" s="99"/>
      <c r="G5249" s="98"/>
      <c r="IE5249" s="79"/>
      <c r="IF5249" s="79"/>
      <c r="IG5249" s="79"/>
      <c r="IH5249" s="79"/>
      <c r="II5249" s="79"/>
      <c r="IJ5249" s="79"/>
      <c r="IK5249" s="79"/>
      <c r="IL5249" s="79"/>
    </row>
    <row r="5250" s="93" customFormat="1" ht="15.75" customHeight="1" spans="3:246">
      <c r="C5250" s="97"/>
      <c r="D5250" s="98"/>
      <c r="F5250" s="99"/>
      <c r="G5250" s="98"/>
      <c r="IE5250" s="79"/>
      <c r="IF5250" s="79"/>
      <c r="IG5250" s="79"/>
      <c r="IH5250" s="79"/>
      <c r="II5250" s="79"/>
      <c r="IJ5250" s="79"/>
      <c r="IK5250" s="79"/>
      <c r="IL5250" s="79"/>
    </row>
    <row r="5251" s="93" customFormat="1" ht="15.75" customHeight="1" spans="3:246">
      <c r="C5251" s="97"/>
      <c r="D5251" s="98"/>
      <c r="F5251" s="99"/>
      <c r="G5251" s="98"/>
      <c r="IE5251" s="79"/>
      <c r="IF5251" s="79"/>
      <c r="IG5251" s="79"/>
      <c r="IH5251" s="79"/>
      <c r="II5251" s="79"/>
      <c r="IJ5251" s="79"/>
      <c r="IK5251" s="79"/>
      <c r="IL5251" s="79"/>
    </row>
    <row r="5252" s="93" customFormat="1" ht="15.75" customHeight="1" spans="3:246">
      <c r="C5252" s="97"/>
      <c r="D5252" s="98"/>
      <c r="F5252" s="99"/>
      <c r="G5252" s="98"/>
      <c r="IE5252" s="79"/>
      <c r="IF5252" s="79"/>
      <c r="IG5252" s="79"/>
      <c r="IH5252" s="79"/>
      <c r="II5252" s="79"/>
      <c r="IJ5252" s="79"/>
      <c r="IK5252" s="79"/>
      <c r="IL5252" s="79"/>
    </row>
    <row r="5253" s="93" customFormat="1" ht="15.75" customHeight="1" spans="3:246">
      <c r="C5253" s="97"/>
      <c r="D5253" s="98"/>
      <c r="F5253" s="99"/>
      <c r="G5253" s="98"/>
      <c r="IE5253" s="79"/>
      <c r="IF5253" s="79"/>
      <c r="IG5253" s="79"/>
      <c r="IH5253" s="79"/>
      <c r="II5253" s="79"/>
      <c r="IJ5253" s="79"/>
      <c r="IK5253" s="79"/>
      <c r="IL5253" s="79"/>
    </row>
    <row r="5254" s="93" customFormat="1" ht="15.75" customHeight="1" spans="3:246">
      <c r="C5254" s="97"/>
      <c r="D5254" s="98"/>
      <c r="F5254" s="99"/>
      <c r="G5254" s="98"/>
      <c r="IE5254" s="79"/>
      <c r="IF5254" s="79"/>
      <c r="IG5254" s="79"/>
      <c r="IH5254" s="79"/>
      <c r="II5254" s="79"/>
      <c r="IJ5254" s="79"/>
      <c r="IK5254" s="79"/>
      <c r="IL5254" s="79"/>
    </row>
    <row r="5255" s="93" customFormat="1" ht="15.75" customHeight="1" spans="3:246">
      <c r="C5255" s="97"/>
      <c r="D5255" s="98"/>
      <c r="F5255" s="99"/>
      <c r="G5255" s="98"/>
      <c r="IE5255" s="79"/>
      <c r="IF5255" s="79"/>
      <c r="IG5255" s="79"/>
      <c r="IH5255" s="79"/>
      <c r="II5255" s="79"/>
      <c r="IJ5255" s="79"/>
      <c r="IK5255" s="79"/>
      <c r="IL5255" s="79"/>
    </row>
    <row r="5256" s="93" customFormat="1" ht="15.75" customHeight="1" spans="3:246">
      <c r="C5256" s="97"/>
      <c r="D5256" s="98"/>
      <c r="F5256" s="99"/>
      <c r="G5256" s="98"/>
      <c r="IE5256" s="79"/>
      <c r="IF5256" s="79"/>
      <c r="IG5256" s="79"/>
      <c r="IH5256" s="79"/>
      <c r="II5256" s="79"/>
      <c r="IJ5256" s="79"/>
      <c r="IK5256" s="79"/>
      <c r="IL5256" s="79"/>
    </row>
    <row r="5257" s="93" customFormat="1" ht="15.75" customHeight="1" spans="3:246">
      <c r="C5257" s="97"/>
      <c r="D5257" s="98"/>
      <c r="F5257" s="99"/>
      <c r="G5257" s="98"/>
      <c r="IE5257" s="79"/>
      <c r="IF5257" s="79"/>
      <c r="IG5257" s="79"/>
      <c r="IH5257" s="79"/>
      <c r="II5257" s="79"/>
      <c r="IJ5257" s="79"/>
      <c r="IK5257" s="79"/>
      <c r="IL5257" s="79"/>
    </row>
    <row r="5258" s="93" customFormat="1" ht="15.75" customHeight="1" spans="3:246">
      <c r="C5258" s="97"/>
      <c r="D5258" s="98"/>
      <c r="F5258" s="99"/>
      <c r="G5258" s="98"/>
      <c r="IE5258" s="79"/>
      <c r="IF5258" s="79"/>
      <c r="IG5258" s="79"/>
      <c r="IH5258" s="79"/>
      <c r="II5258" s="79"/>
      <c r="IJ5258" s="79"/>
      <c r="IK5258" s="79"/>
      <c r="IL5258" s="79"/>
    </row>
    <row r="5259" s="93" customFormat="1" ht="15.75" customHeight="1" spans="3:246">
      <c r="C5259" s="97"/>
      <c r="D5259" s="98"/>
      <c r="F5259" s="99"/>
      <c r="G5259" s="98"/>
      <c r="IE5259" s="79"/>
      <c r="IF5259" s="79"/>
      <c r="IG5259" s="79"/>
      <c r="IH5259" s="79"/>
      <c r="II5259" s="79"/>
      <c r="IJ5259" s="79"/>
      <c r="IK5259" s="79"/>
      <c r="IL5259" s="79"/>
    </row>
    <row r="5260" s="93" customFormat="1" ht="15.75" customHeight="1" spans="3:246">
      <c r="C5260" s="97"/>
      <c r="D5260" s="98"/>
      <c r="F5260" s="99"/>
      <c r="G5260" s="98"/>
      <c r="IE5260" s="79"/>
      <c r="IF5260" s="79"/>
      <c r="IG5260" s="79"/>
      <c r="IH5260" s="79"/>
      <c r="II5260" s="79"/>
      <c r="IJ5260" s="79"/>
      <c r="IK5260" s="79"/>
      <c r="IL5260" s="79"/>
    </row>
    <row r="5261" s="93" customFormat="1" ht="15.75" customHeight="1" spans="3:246">
      <c r="C5261" s="97"/>
      <c r="D5261" s="98"/>
      <c r="F5261" s="99"/>
      <c r="G5261" s="98"/>
      <c r="IE5261" s="79"/>
      <c r="IF5261" s="79"/>
      <c r="IG5261" s="79"/>
      <c r="IH5261" s="79"/>
      <c r="II5261" s="79"/>
      <c r="IJ5261" s="79"/>
      <c r="IK5261" s="79"/>
      <c r="IL5261" s="79"/>
    </row>
    <row r="5262" s="93" customFormat="1" ht="15.75" customHeight="1" spans="3:246">
      <c r="C5262" s="97"/>
      <c r="D5262" s="98"/>
      <c r="F5262" s="99"/>
      <c r="G5262" s="98"/>
      <c r="IE5262" s="79"/>
      <c r="IF5262" s="79"/>
      <c r="IG5262" s="79"/>
      <c r="IH5262" s="79"/>
      <c r="II5262" s="79"/>
      <c r="IJ5262" s="79"/>
      <c r="IK5262" s="79"/>
      <c r="IL5262" s="79"/>
    </row>
    <row r="5263" s="93" customFormat="1" ht="15.75" customHeight="1" spans="3:246">
      <c r="C5263" s="97"/>
      <c r="D5263" s="98"/>
      <c r="F5263" s="99"/>
      <c r="G5263" s="98"/>
      <c r="IE5263" s="79"/>
      <c r="IF5263" s="79"/>
      <c r="IG5263" s="79"/>
      <c r="IH5263" s="79"/>
      <c r="II5263" s="79"/>
      <c r="IJ5263" s="79"/>
      <c r="IK5263" s="79"/>
      <c r="IL5263" s="79"/>
    </row>
    <row r="5264" s="93" customFormat="1" ht="15.75" customHeight="1" spans="3:246">
      <c r="C5264" s="97"/>
      <c r="D5264" s="98"/>
      <c r="F5264" s="99"/>
      <c r="G5264" s="98"/>
      <c r="IE5264" s="79"/>
      <c r="IF5264" s="79"/>
      <c r="IG5264" s="79"/>
      <c r="IH5264" s="79"/>
      <c r="II5264" s="79"/>
      <c r="IJ5264" s="79"/>
      <c r="IK5264" s="79"/>
      <c r="IL5264" s="79"/>
    </row>
    <row r="5265" s="93" customFormat="1" ht="15.75" customHeight="1" spans="3:246">
      <c r="C5265" s="97"/>
      <c r="D5265" s="98"/>
      <c r="F5265" s="99"/>
      <c r="G5265" s="98"/>
      <c r="IE5265" s="79"/>
      <c r="IF5265" s="79"/>
      <c r="IG5265" s="79"/>
      <c r="IH5265" s="79"/>
      <c r="II5265" s="79"/>
      <c r="IJ5265" s="79"/>
      <c r="IK5265" s="79"/>
      <c r="IL5265" s="79"/>
    </row>
    <row r="5266" s="93" customFormat="1" ht="15.75" customHeight="1" spans="3:246">
      <c r="C5266" s="97"/>
      <c r="D5266" s="98"/>
      <c r="F5266" s="99"/>
      <c r="G5266" s="98"/>
      <c r="IE5266" s="79"/>
      <c r="IF5266" s="79"/>
      <c r="IG5266" s="79"/>
      <c r="IH5266" s="79"/>
      <c r="II5266" s="79"/>
      <c r="IJ5266" s="79"/>
      <c r="IK5266" s="79"/>
      <c r="IL5266" s="79"/>
    </row>
    <row r="5267" s="93" customFormat="1" ht="15.75" customHeight="1" spans="3:246">
      <c r="C5267" s="97"/>
      <c r="D5267" s="98"/>
      <c r="F5267" s="99"/>
      <c r="G5267" s="98"/>
      <c r="IE5267" s="79"/>
      <c r="IF5267" s="79"/>
      <c r="IG5267" s="79"/>
      <c r="IH5267" s="79"/>
      <c r="II5267" s="79"/>
      <c r="IJ5267" s="79"/>
      <c r="IK5267" s="79"/>
      <c r="IL5267" s="79"/>
    </row>
    <row r="5268" s="93" customFormat="1" ht="15.75" customHeight="1" spans="3:246">
      <c r="C5268" s="97"/>
      <c r="D5268" s="98"/>
      <c r="F5268" s="99"/>
      <c r="G5268" s="98"/>
      <c r="IE5268" s="79"/>
      <c r="IF5268" s="79"/>
      <c r="IG5268" s="79"/>
      <c r="IH5268" s="79"/>
      <c r="II5268" s="79"/>
      <c r="IJ5268" s="79"/>
      <c r="IK5268" s="79"/>
      <c r="IL5268" s="79"/>
    </row>
    <row r="5269" s="93" customFormat="1" ht="15.75" customHeight="1" spans="3:246">
      <c r="C5269" s="97"/>
      <c r="D5269" s="98"/>
      <c r="F5269" s="99"/>
      <c r="G5269" s="98"/>
      <c r="IE5269" s="79"/>
      <c r="IF5269" s="79"/>
      <c r="IG5269" s="79"/>
      <c r="IH5269" s="79"/>
      <c r="II5269" s="79"/>
      <c r="IJ5269" s="79"/>
      <c r="IK5269" s="79"/>
      <c r="IL5269" s="79"/>
    </row>
    <row r="5270" s="93" customFormat="1" ht="15.75" customHeight="1" spans="3:246">
      <c r="C5270" s="97"/>
      <c r="D5270" s="98"/>
      <c r="F5270" s="99"/>
      <c r="G5270" s="98"/>
      <c r="IE5270" s="79"/>
      <c r="IF5270" s="79"/>
      <c r="IG5270" s="79"/>
      <c r="IH5270" s="79"/>
      <c r="II5270" s="79"/>
      <c r="IJ5270" s="79"/>
      <c r="IK5270" s="79"/>
      <c r="IL5270" s="79"/>
    </row>
    <row r="5271" s="93" customFormat="1" ht="15.75" customHeight="1" spans="3:246">
      <c r="C5271" s="97"/>
      <c r="D5271" s="98"/>
      <c r="F5271" s="99"/>
      <c r="G5271" s="98"/>
      <c r="IE5271" s="79"/>
      <c r="IF5271" s="79"/>
      <c r="IG5271" s="79"/>
      <c r="IH5271" s="79"/>
      <c r="II5271" s="79"/>
      <c r="IJ5271" s="79"/>
      <c r="IK5271" s="79"/>
      <c r="IL5271" s="79"/>
    </row>
    <row r="5272" s="93" customFormat="1" ht="15.75" customHeight="1" spans="3:246">
      <c r="C5272" s="97"/>
      <c r="D5272" s="98"/>
      <c r="F5272" s="99"/>
      <c r="G5272" s="98"/>
      <c r="IE5272" s="79"/>
      <c r="IF5272" s="79"/>
      <c r="IG5272" s="79"/>
      <c r="IH5272" s="79"/>
      <c r="II5272" s="79"/>
      <c r="IJ5272" s="79"/>
      <c r="IK5272" s="79"/>
      <c r="IL5272" s="79"/>
    </row>
    <row r="5273" s="93" customFormat="1" ht="15.75" customHeight="1" spans="3:246">
      <c r="C5273" s="97"/>
      <c r="D5273" s="98"/>
      <c r="F5273" s="99"/>
      <c r="G5273" s="98"/>
      <c r="IE5273" s="79"/>
      <c r="IF5273" s="79"/>
      <c r="IG5273" s="79"/>
      <c r="IH5273" s="79"/>
      <c r="II5273" s="79"/>
      <c r="IJ5273" s="79"/>
      <c r="IK5273" s="79"/>
      <c r="IL5273" s="79"/>
    </row>
    <row r="5274" s="93" customFormat="1" ht="15.75" customHeight="1" spans="3:246">
      <c r="C5274" s="97"/>
      <c r="D5274" s="98"/>
      <c r="F5274" s="99"/>
      <c r="G5274" s="98"/>
      <c r="IE5274" s="79"/>
      <c r="IF5274" s="79"/>
      <c r="IG5274" s="79"/>
      <c r="IH5274" s="79"/>
      <c r="II5274" s="79"/>
      <c r="IJ5274" s="79"/>
      <c r="IK5274" s="79"/>
      <c r="IL5274" s="79"/>
    </row>
    <row r="5275" s="93" customFormat="1" ht="15.75" customHeight="1" spans="3:246">
      <c r="C5275" s="97"/>
      <c r="D5275" s="98"/>
      <c r="F5275" s="99"/>
      <c r="G5275" s="98"/>
      <c r="IE5275" s="79"/>
      <c r="IF5275" s="79"/>
      <c r="IG5275" s="79"/>
      <c r="IH5275" s="79"/>
      <c r="II5275" s="79"/>
      <c r="IJ5275" s="79"/>
      <c r="IK5275" s="79"/>
      <c r="IL5275" s="79"/>
    </row>
    <row r="5276" s="93" customFormat="1" ht="15.75" customHeight="1" spans="3:246">
      <c r="C5276" s="97"/>
      <c r="D5276" s="98"/>
      <c r="F5276" s="99"/>
      <c r="G5276" s="98"/>
      <c r="IE5276" s="79"/>
      <c r="IF5276" s="79"/>
      <c r="IG5276" s="79"/>
      <c r="IH5276" s="79"/>
      <c r="II5276" s="79"/>
      <c r="IJ5276" s="79"/>
      <c r="IK5276" s="79"/>
      <c r="IL5276" s="79"/>
    </row>
    <row r="5277" s="93" customFormat="1" ht="15.75" customHeight="1" spans="3:246">
      <c r="C5277" s="97"/>
      <c r="D5277" s="98"/>
      <c r="F5277" s="99"/>
      <c r="G5277" s="98"/>
      <c r="IE5277" s="79"/>
      <c r="IF5277" s="79"/>
      <c r="IG5277" s="79"/>
      <c r="IH5277" s="79"/>
      <c r="II5277" s="79"/>
      <c r="IJ5277" s="79"/>
      <c r="IK5277" s="79"/>
      <c r="IL5277" s="79"/>
    </row>
    <row r="5278" s="93" customFormat="1" ht="15.75" customHeight="1" spans="3:246">
      <c r="C5278" s="97"/>
      <c r="D5278" s="98"/>
      <c r="F5278" s="99"/>
      <c r="G5278" s="98"/>
      <c r="IE5278" s="79"/>
      <c r="IF5278" s="79"/>
      <c r="IG5278" s="79"/>
      <c r="IH5278" s="79"/>
      <c r="II5278" s="79"/>
      <c r="IJ5278" s="79"/>
      <c r="IK5278" s="79"/>
      <c r="IL5278" s="79"/>
    </row>
    <row r="5279" s="93" customFormat="1" ht="15.75" customHeight="1" spans="3:246">
      <c r="C5279" s="97"/>
      <c r="D5279" s="98"/>
      <c r="F5279" s="99"/>
      <c r="G5279" s="98"/>
      <c r="IE5279" s="79"/>
      <c r="IF5279" s="79"/>
      <c r="IG5279" s="79"/>
      <c r="IH5279" s="79"/>
      <c r="II5279" s="79"/>
      <c r="IJ5279" s="79"/>
      <c r="IK5279" s="79"/>
      <c r="IL5279" s="79"/>
    </row>
    <row r="5280" s="93" customFormat="1" ht="15.75" customHeight="1" spans="3:246">
      <c r="C5280" s="97"/>
      <c r="D5280" s="98"/>
      <c r="F5280" s="99"/>
      <c r="G5280" s="98"/>
      <c r="IE5280" s="79"/>
      <c r="IF5280" s="79"/>
      <c r="IG5280" s="79"/>
      <c r="IH5280" s="79"/>
      <c r="II5280" s="79"/>
      <c r="IJ5280" s="79"/>
      <c r="IK5280" s="79"/>
      <c r="IL5280" s="79"/>
    </row>
    <row r="5281" s="93" customFormat="1" ht="15.75" customHeight="1" spans="3:246">
      <c r="C5281" s="97"/>
      <c r="D5281" s="98"/>
      <c r="F5281" s="99"/>
      <c r="G5281" s="98"/>
      <c r="IE5281" s="79"/>
      <c r="IF5281" s="79"/>
      <c r="IG5281" s="79"/>
      <c r="IH5281" s="79"/>
      <c r="II5281" s="79"/>
      <c r="IJ5281" s="79"/>
      <c r="IK5281" s="79"/>
      <c r="IL5281" s="79"/>
    </row>
    <row r="5282" s="93" customFormat="1" ht="15.75" customHeight="1" spans="3:246">
      <c r="C5282" s="97"/>
      <c r="D5282" s="98"/>
      <c r="F5282" s="99"/>
      <c r="G5282" s="98"/>
      <c r="IE5282" s="79"/>
      <c r="IF5282" s="79"/>
      <c r="IG5282" s="79"/>
      <c r="IH5282" s="79"/>
      <c r="II5282" s="79"/>
      <c r="IJ5282" s="79"/>
      <c r="IK5282" s="79"/>
      <c r="IL5282" s="79"/>
    </row>
    <row r="5283" s="93" customFormat="1" ht="15.75" customHeight="1" spans="3:246">
      <c r="C5283" s="97"/>
      <c r="D5283" s="98"/>
      <c r="F5283" s="99"/>
      <c r="G5283" s="98"/>
      <c r="IE5283" s="79"/>
      <c r="IF5283" s="79"/>
      <c r="IG5283" s="79"/>
      <c r="IH5283" s="79"/>
      <c r="II5283" s="79"/>
      <c r="IJ5283" s="79"/>
      <c r="IK5283" s="79"/>
      <c r="IL5283" s="79"/>
    </row>
    <row r="5284" s="93" customFormat="1" ht="15.75" customHeight="1" spans="3:246">
      <c r="C5284" s="97"/>
      <c r="D5284" s="98"/>
      <c r="F5284" s="99"/>
      <c r="G5284" s="98"/>
      <c r="IE5284" s="79"/>
      <c r="IF5284" s="79"/>
      <c r="IG5284" s="79"/>
      <c r="IH5284" s="79"/>
      <c r="II5284" s="79"/>
      <c r="IJ5284" s="79"/>
      <c r="IK5284" s="79"/>
      <c r="IL5284" s="79"/>
    </row>
    <row r="5285" s="93" customFormat="1" ht="15.75" customHeight="1" spans="3:246">
      <c r="C5285" s="97"/>
      <c r="D5285" s="98"/>
      <c r="F5285" s="99"/>
      <c r="G5285" s="98"/>
      <c r="IE5285" s="79"/>
      <c r="IF5285" s="79"/>
      <c r="IG5285" s="79"/>
      <c r="IH5285" s="79"/>
      <c r="II5285" s="79"/>
      <c r="IJ5285" s="79"/>
      <c r="IK5285" s="79"/>
      <c r="IL5285" s="79"/>
    </row>
    <row r="5286" s="93" customFormat="1" ht="15.75" customHeight="1" spans="3:246">
      <c r="C5286" s="97"/>
      <c r="D5286" s="98"/>
      <c r="F5286" s="99"/>
      <c r="G5286" s="98"/>
      <c r="IE5286" s="79"/>
      <c r="IF5286" s="79"/>
      <c r="IG5286" s="79"/>
      <c r="IH5286" s="79"/>
      <c r="II5286" s="79"/>
      <c r="IJ5286" s="79"/>
      <c r="IK5286" s="79"/>
      <c r="IL5286" s="79"/>
    </row>
    <row r="5287" s="93" customFormat="1" ht="15.75" customHeight="1" spans="3:246">
      <c r="C5287" s="97"/>
      <c r="D5287" s="98"/>
      <c r="F5287" s="99"/>
      <c r="G5287" s="98"/>
      <c r="IE5287" s="79"/>
      <c r="IF5287" s="79"/>
      <c r="IG5287" s="79"/>
      <c r="IH5287" s="79"/>
      <c r="II5287" s="79"/>
      <c r="IJ5287" s="79"/>
      <c r="IK5287" s="79"/>
      <c r="IL5287" s="79"/>
    </row>
    <row r="5288" s="93" customFormat="1" ht="15.75" customHeight="1" spans="3:246">
      <c r="C5288" s="97"/>
      <c r="D5288" s="98"/>
      <c r="F5288" s="99"/>
      <c r="G5288" s="98"/>
      <c r="IE5288" s="79"/>
      <c r="IF5288" s="79"/>
      <c r="IG5288" s="79"/>
      <c r="IH5288" s="79"/>
      <c r="II5288" s="79"/>
      <c r="IJ5288" s="79"/>
      <c r="IK5288" s="79"/>
      <c r="IL5288" s="79"/>
    </row>
    <row r="5289" s="93" customFormat="1" ht="15.75" customHeight="1" spans="3:246">
      <c r="C5289" s="97"/>
      <c r="D5289" s="98"/>
      <c r="F5289" s="99"/>
      <c r="G5289" s="98"/>
      <c r="IE5289" s="79"/>
      <c r="IF5289" s="79"/>
      <c r="IG5289" s="79"/>
      <c r="IH5289" s="79"/>
      <c r="II5289" s="79"/>
      <c r="IJ5289" s="79"/>
      <c r="IK5289" s="79"/>
      <c r="IL5289" s="79"/>
    </row>
    <row r="5290" s="93" customFormat="1" ht="15.75" customHeight="1" spans="3:246">
      <c r="C5290" s="97"/>
      <c r="D5290" s="98"/>
      <c r="F5290" s="99"/>
      <c r="G5290" s="98"/>
      <c r="IE5290" s="79"/>
      <c r="IF5290" s="79"/>
      <c r="IG5290" s="79"/>
      <c r="IH5290" s="79"/>
      <c r="II5290" s="79"/>
      <c r="IJ5290" s="79"/>
      <c r="IK5290" s="79"/>
      <c r="IL5290" s="79"/>
    </row>
    <row r="5291" s="93" customFormat="1" ht="15.75" customHeight="1" spans="3:246">
      <c r="C5291" s="97"/>
      <c r="D5291" s="98"/>
      <c r="F5291" s="99"/>
      <c r="G5291" s="98"/>
      <c r="IE5291" s="79"/>
      <c r="IF5291" s="79"/>
      <c r="IG5291" s="79"/>
      <c r="IH5291" s="79"/>
      <c r="II5291" s="79"/>
      <c r="IJ5291" s="79"/>
      <c r="IK5291" s="79"/>
      <c r="IL5291" s="79"/>
    </row>
    <row r="5292" s="93" customFormat="1" ht="15.75" customHeight="1" spans="3:246">
      <c r="C5292" s="97"/>
      <c r="D5292" s="98"/>
      <c r="F5292" s="99"/>
      <c r="G5292" s="98"/>
      <c r="IE5292" s="79"/>
      <c r="IF5292" s="79"/>
      <c r="IG5292" s="79"/>
      <c r="IH5292" s="79"/>
      <c r="II5292" s="79"/>
      <c r="IJ5292" s="79"/>
      <c r="IK5292" s="79"/>
      <c r="IL5292" s="79"/>
    </row>
    <row r="5293" s="93" customFormat="1" ht="15.75" customHeight="1" spans="3:246">
      <c r="C5293" s="97"/>
      <c r="D5293" s="98"/>
      <c r="F5293" s="99"/>
      <c r="G5293" s="98"/>
      <c r="IE5293" s="79"/>
      <c r="IF5293" s="79"/>
      <c r="IG5293" s="79"/>
      <c r="IH5293" s="79"/>
      <c r="II5293" s="79"/>
      <c r="IJ5293" s="79"/>
      <c r="IK5293" s="79"/>
      <c r="IL5293" s="79"/>
    </row>
    <row r="5294" s="93" customFormat="1" ht="15.75" customHeight="1" spans="3:246">
      <c r="C5294" s="97"/>
      <c r="D5294" s="98"/>
      <c r="F5294" s="99"/>
      <c r="G5294" s="98"/>
      <c r="IE5294" s="79"/>
      <c r="IF5294" s="79"/>
      <c r="IG5294" s="79"/>
      <c r="IH5294" s="79"/>
      <c r="II5294" s="79"/>
      <c r="IJ5294" s="79"/>
      <c r="IK5294" s="79"/>
      <c r="IL5294" s="79"/>
    </row>
    <row r="5295" s="93" customFormat="1" ht="15.75" customHeight="1" spans="3:246">
      <c r="C5295" s="97"/>
      <c r="D5295" s="98"/>
      <c r="F5295" s="99"/>
      <c r="G5295" s="98"/>
      <c r="IE5295" s="79"/>
      <c r="IF5295" s="79"/>
      <c r="IG5295" s="79"/>
      <c r="IH5295" s="79"/>
      <c r="II5295" s="79"/>
      <c r="IJ5295" s="79"/>
      <c r="IK5295" s="79"/>
      <c r="IL5295" s="79"/>
    </row>
    <row r="5296" s="93" customFormat="1" ht="15.75" customHeight="1" spans="3:246">
      <c r="C5296" s="97"/>
      <c r="D5296" s="98"/>
      <c r="F5296" s="99"/>
      <c r="G5296" s="98"/>
      <c r="IE5296" s="79"/>
      <c r="IF5296" s="79"/>
      <c r="IG5296" s="79"/>
      <c r="IH5296" s="79"/>
      <c r="II5296" s="79"/>
      <c r="IJ5296" s="79"/>
      <c r="IK5296" s="79"/>
      <c r="IL5296" s="79"/>
    </row>
    <row r="5297" s="93" customFormat="1" ht="15.75" customHeight="1" spans="3:246">
      <c r="C5297" s="97"/>
      <c r="D5297" s="98"/>
      <c r="F5297" s="99"/>
      <c r="G5297" s="98"/>
      <c r="IE5297" s="79"/>
      <c r="IF5297" s="79"/>
      <c r="IG5297" s="79"/>
      <c r="IH5297" s="79"/>
      <c r="II5297" s="79"/>
      <c r="IJ5297" s="79"/>
      <c r="IK5297" s="79"/>
      <c r="IL5297" s="79"/>
    </row>
    <row r="5298" s="93" customFormat="1" ht="15.75" customHeight="1" spans="3:246">
      <c r="C5298" s="97"/>
      <c r="D5298" s="98"/>
      <c r="F5298" s="99"/>
      <c r="G5298" s="98"/>
      <c r="IE5298" s="79"/>
      <c r="IF5298" s="79"/>
      <c r="IG5298" s="79"/>
      <c r="IH5298" s="79"/>
      <c r="II5298" s="79"/>
      <c r="IJ5298" s="79"/>
      <c r="IK5298" s="79"/>
      <c r="IL5298" s="79"/>
    </row>
    <row r="5299" s="93" customFormat="1" ht="15.75" customHeight="1" spans="3:246">
      <c r="C5299" s="97"/>
      <c r="D5299" s="98"/>
      <c r="F5299" s="99"/>
      <c r="G5299" s="98"/>
      <c r="IE5299" s="79"/>
      <c r="IF5299" s="79"/>
      <c r="IG5299" s="79"/>
      <c r="IH5299" s="79"/>
      <c r="II5299" s="79"/>
      <c r="IJ5299" s="79"/>
      <c r="IK5299" s="79"/>
      <c r="IL5299" s="79"/>
    </row>
    <row r="5300" s="93" customFormat="1" ht="15.75" customHeight="1" spans="3:246">
      <c r="C5300" s="97"/>
      <c r="D5300" s="98"/>
      <c r="F5300" s="99"/>
      <c r="G5300" s="98"/>
      <c r="IE5300" s="79"/>
      <c r="IF5300" s="79"/>
      <c r="IG5300" s="79"/>
      <c r="IH5300" s="79"/>
      <c r="II5300" s="79"/>
      <c r="IJ5300" s="79"/>
      <c r="IK5300" s="79"/>
      <c r="IL5300" s="79"/>
    </row>
    <row r="5301" s="93" customFormat="1" ht="15.75" customHeight="1" spans="3:246">
      <c r="C5301" s="97"/>
      <c r="D5301" s="98"/>
      <c r="F5301" s="99"/>
      <c r="G5301" s="98"/>
      <c r="IE5301" s="79"/>
      <c r="IF5301" s="79"/>
      <c r="IG5301" s="79"/>
      <c r="IH5301" s="79"/>
      <c r="II5301" s="79"/>
      <c r="IJ5301" s="79"/>
      <c r="IK5301" s="79"/>
      <c r="IL5301" s="79"/>
    </row>
    <row r="5302" s="93" customFormat="1" ht="15.75" customHeight="1" spans="3:246">
      <c r="C5302" s="97"/>
      <c r="D5302" s="98"/>
      <c r="F5302" s="99"/>
      <c r="G5302" s="98"/>
      <c r="IE5302" s="79"/>
      <c r="IF5302" s="79"/>
      <c r="IG5302" s="79"/>
      <c r="IH5302" s="79"/>
      <c r="II5302" s="79"/>
      <c r="IJ5302" s="79"/>
      <c r="IK5302" s="79"/>
      <c r="IL5302" s="79"/>
    </row>
    <row r="5303" s="93" customFormat="1" ht="15.75" customHeight="1" spans="3:246">
      <c r="C5303" s="97"/>
      <c r="D5303" s="98"/>
      <c r="F5303" s="99"/>
      <c r="G5303" s="98"/>
      <c r="IE5303" s="79"/>
      <c r="IF5303" s="79"/>
      <c r="IG5303" s="79"/>
      <c r="IH5303" s="79"/>
      <c r="II5303" s="79"/>
      <c r="IJ5303" s="79"/>
      <c r="IK5303" s="79"/>
      <c r="IL5303" s="79"/>
    </row>
    <row r="5304" s="93" customFormat="1" ht="15.75" customHeight="1" spans="3:246">
      <c r="C5304" s="97"/>
      <c r="D5304" s="98"/>
      <c r="F5304" s="99"/>
      <c r="G5304" s="98"/>
      <c r="IE5304" s="79"/>
      <c r="IF5304" s="79"/>
      <c r="IG5304" s="79"/>
      <c r="IH5304" s="79"/>
      <c r="II5304" s="79"/>
      <c r="IJ5304" s="79"/>
      <c r="IK5304" s="79"/>
      <c r="IL5304" s="79"/>
    </row>
    <row r="5305" s="93" customFormat="1" ht="15.75" customHeight="1" spans="3:246">
      <c r="C5305" s="97"/>
      <c r="D5305" s="98"/>
      <c r="F5305" s="99"/>
      <c r="G5305" s="98"/>
      <c r="IE5305" s="79"/>
      <c r="IF5305" s="79"/>
      <c r="IG5305" s="79"/>
      <c r="IH5305" s="79"/>
      <c r="II5305" s="79"/>
      <c r="IJ5305" s="79"/>
      <c r="IK5305" s="79"/>
      <c r="IL5305" s="79"/>
    </row>
    <row r="5306" s="93" customFormat="1" ht="15.75" customHeight="1" spans="3:246">
      <c r="C5306" s="97"/>
      <c r="D5306" s="98"/>
      <c r="F5306" s="99"/>
      <c r="G5306" s="98"/>
      <c r="IE5306" s="79"/>
      <c r="IF5306" s="79"/>
      <c r="IG5306" s="79"/>
      <c r="IH5306" s="79"/>
      <c r="II5306" s="79"/>
      <c r="IJ5306" s="79"/>
      <c r="IK5306" s="79"/>
      <c r="IL5306" s="79"/>
    </row>
    <row r="5307" s="93" customFormat="1" ht="15.75" customHeight="1" spans="3:246">
      <c r="C5307" s="97"/>
      <c r="D5307" s="98"/>
      <c r="F5307" s="99"/>
      <c r="G5307" s="98"/>
      <c r="IE5307" s="79"/>
      <c r="IF5307" s="79"/>
      <c r="IG5307" s="79"/>
      <c r="IH5307" s="79"/>
      <c r="II5307" s="79"/>
      <c r="IJ5307" s="79"/>
      <c r="IK5307" s="79"/>
      <c r="IL5307" s="79"/>
    </row>
    <row r="5308" s="93" customFormat="1" ht="15.75" customHeight="1" spans="3:246">
      <c r="C5308" s="97"/>
      <c r="D5308" s="98"/>
      <c r="F5308" s="99"/>
      <c r="G5308" s="98"/>
      <c r="IE5308" s="79"/>
      <c r="IF5308" s="79"/>
      <c r="IG5308" s="79"/>
      <c r="IH5308" s="79"/>
      <c r="II5308" s="79"/>
      <c r="IJ5308" s="79"/>
      <c r="IK5308" s="79"/>
      <c r="IL5308" s="79"/>
    </row>
    <row r="5309" s="93" customFormat="1" ht="15.75" customHeight="1" spans="3:246">
      <c r="C5309" s="97"/>
      <c r="D5309" s="98"/>
      <c r="F5309" s="99"/>
      <c r="G5309" s="98"/>
      <c r="IE5309" s="79"/>
      <c r="IF5309" s="79"/>
      <c r="IG5309" s="79"/>
      <c r="IH5309" s="79"/>
      <c r="II5309" s="79"/>
      <c r="IJ5309" s="79"/>
      <c r="IK5309" s="79"/>
      <c r="IL5309" s="79"/>
    </row>
    <row r="5310" s="93" customFormat="1" ht="15.75" customHeight="1" spans="3:246">
      <c r="C5310" s="97"/>
      <c r="D5310" s="98"/>
      <c r="F5310" s="99"/>
      <c r="G5310" s="98"/>
      <c r="IE5310" s="79"/>
      <c r="IF5310" s="79"/>
      <c r="IG5310" s="79"/>
      <c r="IH5310" s="79"/>
      <c r="II5310" s="79"/>
      <c r="IJ5310" s="79"/>
      <c r="IK5310" s="79"/>
      <c r="IL5310" s="79"/>
    </row>
    <row r="5311" s="93" customFormat="1" ht="15.75" customHeight="1" spans="3:246">
      <c r="C5311" s="97"/>
      <c r="D5311" s="98"/>
      <c r="F5311" s="99"/>
      <c r="G5311" s="98"/>
      <c r="IE5311" s="79"/>
      <c r="IF5311" s="79"/>
      <c r="IG5311" s="79"/>
      <c r="IH5311" s="79"/>
      <c r="II5311" s="79"/>
      <c r="IJ5311" s="79"/>
      <c r="IK5311" s="79"/>
      <c r="IL5311" s="79"/>
    </row>
    <row r="5312" s="93" customFormat="1" ht="15.75" customHeight="1" spans="3:246">
      <c r="C5312" s="97"/>
      <c r="D5312" s="98"/>
      <c r="F5312" s="99"/>
      <c r="G5312" s="98"/>
      <c r="IE5312" s="79"/>
      <c r="IF5312" s="79"/>
      <c r="IG5312" s="79"/>
      <c r="IH5312" s="79"/>
      <c r="II5312" s="79"/>
      <c r="IJ5312" s="79"/>
      <c r="IK5312" s="79"/>
      <c r="IL5312" s="79"/>
    </row>
    <row r="5313" s="93" customFormat="1" ht="15.75" customHeight="1" spans="3:246">
      <c r="C5313" s="97"/>
      <c r="D5313" s="98"/>
      <c r="F5313" s="99"/>
      <c r="G5313" s="98"/>
      <c r="IE5313" s="79"/>
      <c r="IF5313" s="79"/>
      <c r="IG5313" s="79"/>
      <c r="IH5313" s="79"/>
      <c r="II5313" s="79"/>
      <c r="IJ5313" s="79"/>
      <c r="IK5313" s="79"/>
      <c r="IL5313" s="79"/>
    </row>
    <row r="5314" s="93" customFormat="1" ht="15.75" customHeight="1" spans="3:246">
      <c r="C5314" s="97"/>
      <c r="D5314" s="98"/>
      <c r="F5314" s="99"/>
      <c r="G5314" s="98"/>
      <c r="IE5314" s="79"/>
      <c r="IF5314" s="79"/>
      <c r="IG5314" s="79"/>
      <c r="IH5314" s="79"/>
      <c r="II5314" s="79"/>
      <c r="IJ5314" s="79"/>
      <c r="IK5314" s="79"/>
      <c r="IL5314" s="79"/>
    </row>
    <row r="5315" s="93" customFormat="1" ht="15.75" customHeight="1" spans="3:246">
      <c r="C5315" s="97"/>
      <c r="D5315" s="98"/>
      <c r="F5315" s="99"/>
      <c r="G5315" s="98"/>
      <c r="IE5315" s="79"/>
      <c r="IF5315" s="79"/>
      <c r="IG5315" s="79"/>
      <c r="IH5315" s="79"/>
      <c r="II5315" s="79"/>
      <c r="IJ5315" s="79"/>
      <c r="IK5315" s="79"/>
      <c r="IL5315" s="79"/>
    </row>
    <row r="5316" s="93" customFormat="1" ht="15.75" customHeight="1" spans="3:246">
      <c r="C5316" s="97"/>
      <c r="D5316" s="98"/>
      <c r="F5316" s="99"/>
      <c r="G5316" s="98"/>
      <c r="IE5316" s="79"/>
      <c r="IF5316" s="79"/>
      <c r="IG5316" s="79"/>
      <c r="IH5316" s="79"/>
      <c r="II5316" s="79"/>
      <c r="IJ5316" s="79"/>
      <c r="IK5316" s="79"/>
      <c r="IL5316" s="79"/>
    </row>
    <row r="5317" s="93" customFormat="1" ht="15.75" customHeight="1" spans="3:246">
      <c r="C5317" s="97"/>
      <c r="D5317" s="98"/>
      <c r="F5317" s="99"/>
      <c r="G5317" s="98"/>
      <c r="IE5317" s="79"/>
      <c r="IF5317" s="79"/>
      <c r="IG5317" s="79"/>
      <c r="IH5317" s="79"/>
      <c r="II5317" s="79"/>
      <c r="IJ5317" s="79"/>
      <c r="IK5317" s="79"/>
      <c r="IL5317" s="79"/>
    </row>
    <row r="5318" s="93" customFormat="1" ht="15.75" customHeight="1" spans="3:246">
      <c r="C5318" s="97"/>
      <c r="D5318" s="98"/>
      <c r="F5318" s="99"/>
      <c r="G5318" s="98"/>
      <c r="IE5318" s="79"/>
      <c r="IF5318" s="79"/>
      <c r="IG5318" s="79"/>
      <c r="IH5318" s="79"/>
      <c r="II5318" s="79"/>
      <c r="IJ5318" s="79"/>
      <c r="IK5318" s="79"/>
      <c r="IL5318" s="79"/>
    </row>
    <row r="5319" s="93" customFormat="1" ht="15.75" customHeight="1" spans="3:246">
      <c r="C5319" s="97"/>
      <c r="D5319" s="98"/>
      <c r="F5319" s="99"/>
      <c r="G5319" s="98"/>
      <c r="IE5319" s="79"/>
      <c r="IF5319" s="79"/>
      <c r="IG5319" s="79"/>
      <c r="IH5319" s="79"/>
      <c r="II5319" s="79"/>
      <c r="IJ5319" s="79"/>
      <c r="IK5319" s="79"/>
      <c r="IL5319" s="79"/>
    </row>
    <row r="5320" s="93" customFormat="1" ht="15.75" customHeight="1" spans="3:246">
      <c r="C5320" s="97"/>
      <c r="D5320" s="98"/>
      <c r="F5320" s="99"/>
      <c r="G5320" s="98"/>
      <c r="IE5320" s="79"/>
      <c r="IF5320" s="79"/>
      <c r="IG5320" s="79"/>
      <c r="IH5320" s="79"/>
      <c r="II5320" s="79"/>
      <c r="IJ5320" s="79"/>
      <c r="IK5320" s="79"/>
      <c r="IL5320" s="79"/>
    </row>
    <row r="5321" s="93" customFormat="1" ht="15.75" customHeight="1" spans="3:246">
      <c r="C5321" s="97"/>
      <c r="D5321" s="98"/>
      <c r="F5321" s="99"/>
      <c r="G5321" s="98"/>
      <c r="IE5321" s="79"/>
      <c r="IF5321" s="79"/>
      <c r="IG5321" s="79"/>
      <c r="IH5321" s="79"/>
      <c r="II5321" s="79"/>
      <c r="IJ5321" s="79"/>
      <c r="IK5321" s="79"/>
      <c r="IL5321" s="79"/>
    </row>
    <row r="5322" s="93" customFormat="1" ht="15.75" customHeight="1" spans="3:246">
      <c r="C5322" s="97"/>
      <c r="D5322" s="98"/>
      <c r="F5322" s="99"/>
      <c r="G5322" s="98"/>
      <c r="IE5322" s="79"/>
      <c r="IF5322" s="79"/>
      <c r="IG5322" s="79"/>
      <c r="IH5322" s="79"/>
      <c r="II5322" s="79"/>
      <c r="IJ5322" s="79"/>
      <c r="IK5322" s="79"/>
      <c r="IL5322" s="79"/>
    </row>
    <row r="5323" s="93" customFormat="1" ht="15.75" customHeight="1" spans="3:246">
      <c r="C5323" s="97"/>
      <c r="D5323" s="98"/>
      <c r="F5323" s="99"/>
      <c r="G5323" s="98"/>
      <c r="IE5323" s="79"/>
      <c r="IF5323" s="79"/>
      <c r="IG5323" s="79"/>
      <c r="IH5323" s="79"/>
      <c r="II5323" s="79"/>
      <c r="IJ5323" s="79"/>
      <c r="IK5323" s="79"/>
      <c r="IL5323" s="79"/>
    </row>
    <row r="5324" s="93" customFormat="1" ht="15.75" customHeight="1" spans="3:246">
      <c r="C5324" s="97"/>
      <c r="D5324" s="98"/>
      <c r="F5324" s="99"/>
      <c r="G5324" s="98"/>
      <c r="IE5324" s="79"/>
      <c r="IF5324" s="79"/>
      <c r="IG5324" s="79"/>
      <c r="IH5324" s="79"/>
      <c r="II5324" s="79"/>
      <c r="IJ5324" s="79"/>
      <c r="IK5324" s="79"/>
      <c r="IL5324" s="79"/>
    </row>
    <row r="5325" s="93" customFormat="1" ht="15.75" customHeight="1" spans="3:246">
      <c r="C5325" s="97"/>
      <c r="D5325" s="98"/>
      <c r="F5325" s="99"/>
      <c r="G5325" s="98"/>
      <c r="IE5325" s="79"/>
      <c r="IF5325" s="79"/>
      <c r="IG5325" s="79"/>
      <c r="IH5325" s="79"/>
      <c r="II5325" s="79"/>
      <c r="IJ5325" s="79"/>
      <c r="IK5325" s="79"/>
      <c r="IL5325" s="79"/>
    </row>
    <row r="5326" s="93" customFormat="1" ht="15.75" customHeight="1" spans="3:246">
      <c r="C5326" s="97"/>
      <c r="D5326" s="98"/>
      <c r="F5326" s="99"/>
      <c r="G5326" s="98"/>
      <c r="IE5326" s="79"/>
      <c r="IF5326" s="79"/>
      <c r="IG5326" s="79"/>
      <c r="IH5326" s="79"/>
      <c r="II5326" s="79"/>
      <c r="IJ5326" s="79"/>
      <c r="IK5326" s="79"/>
      <c r="IL5326" s="79"/>
    </row>
    <row r="5327" s="93" customFormat="1" ht="15.75" customHeight="1" spans="3:246">
      <c r="C5327" s="97"/>
      <c r="D5327" s="98"/>
      <c r="F5327" s="99"/>
      <c r="G5327" s="98"/>
      <c r="IE5327" s="79"/>
      <c r="IF5327" s="79"/>
      <c r="IG5327" s="79"/>
      <c r="IH5327" s="79"/>
      <c r="II5327" s="79"/>
      <c r="IJ5327" s="79"/>
      <c r="IK5327" s="79"/>
      <c r="IL5327" s="79"/>
    </row>
    <row r="5328" s="93" customFormat="1" ht="15.75" customHeight="1" spans="3:246">
      <c r="C5328" s="97"/>
      <c r="D5328" s="98"/>
      <c r="F5328" s="99"/>
      <c r="G5328" s="98"/>
      <c r="IE5328" s="79"/>
      <c r="IF5328" s="79"/>
      <c r="IG5328" s="79"/>
      <c r="IH5328" s="79"/>
      <c r="II5328" s="79"/>
      <c r="IJ5328" s="79"/>
      <c r="IK5328" s="79"/>
      <c r="IL5328" s="79"/>
    </row>
    <row r="5329" s="93" customFormat="1" ht="15.75" customHeight="1" spans="3:246">
      <c r="C5329" s="97"/>
      <c r="D5329" s="98"/>
      <c r="F5329" s="99"/>
      <c r="G5329" s="98"/>
      <c r="IE5329" s="79"/>
      <c r="IF5329" s="79"/>
      <c r="IG5329" s="79"/>
      <c r="IH5329" s="79"/>
      <c r="II5329" s="79"/>
      <c r="IJ5329" s="79"/>
      <c r="IK5329" s="79"/>
      <c r="IL5329" s="79"/>
    </row>
    <row r="5330" s="93" customFormat="1" ht="15.75" customHeight="1" spans="3:246">
      <c r="C5330" s="97"/>
      <c r="D5330" s="98"/>
      <c r="F5330" s="99"/>
      <c r="G5330" s="98"/>
      <c r="IE5330" s="79"/>
      <c r="IF5330" s="79"/>
      <c r="IG5330" s="79"/>
      <c r="IH5330" s="79"/>
      <c r="II5330" s="79"/>
      <c r="IJ5330" s="79"/>
      <c r="IK5330" s="79"/>
      <c r="IL5330" s="79"/>
    </row>
    <row r="5331" s="93" customFormat="1" ht="15.75" customHeight="1" spans="3:246">
      <c r="C5331" s="97"/>
      <c r="D5331" s="98"/>
      <c r="F5331" s="99"/>
      <c r="G5331" s="98"/>
      <c r="IE5331" s="79"/>
      <c r="IF5331" s="79"/>
      <c r="IG5331" s="79"/>
      <c r="IH5331" s="79"/>
      <c r="II5331" s="79"/>
      <c r="IJ5331" s="79"/>
      <c r="IK5331" s="79"/>
      <c r="IL5331" s="79"/>
    </row>
    <row r="5332" s="93" customFormat="1" ht="15.75" customHeight="1" spans="3:246">
      <c r="C5332" s="97"/>
      <c r="D5332" s="98"/>
      <c r="F5332" s="99"/>
      <c r="G5332" s="98"/>
      <c r="IE5332" s="79"/>
      <c r="IF5332" s="79"/>
      <c r="IG5332" s="79"/>
      <c r="IH5332" s="79"/>
      <c r="II5332" s="79"/>
      <c r="IJ5332" s="79"/>
      <c r="IK5332" s="79"/>
      <c r="IL5332" s="79"/>
    </row>
    <row r="5333" s="93" customFormat="1" ht="15.75" customHeight="1" spans="3:246">
      <c r="C5333" s="97"/>
      <c r="D5333" s="98"/>
      <c r="F5333" s="99"/>
      <c r="G5333" s="98"/>
      <c r="IE5333" s="79"/>
      <c r="IF5333" s="79"/>
      <c r="IG5333" s="79"/>
      <c r="IH5333" s="79"/>
      <c r="II5333" s="79"/>
      <c r="IJ5333" s="79"/>
      <c r="IK5333" s="79"/>
      <c r="IL5333" s="79"/>
    </row>
    <row r="5334" s="93" customFormat="1" ht="15.75" customHeight="1" spans="3:246">
      <c r="C5334" s="97"/>
      <c r="D5334" s="98"/>
      <c r="F5334" s="99"/>
      <c r="G5334" s="98"/>
      <c r="IE5334" s="79"/>
      <c r="IF5334" s="79"/>
      <c r="IG5334" s="79"/>
      <c r="IH5334" s="79"/>
      <c r="II5334" s="79"/>
      <c r="IJ5334" s="79"/>
      <c r="IK5334" s="79"/>
      <c r="IL5334" s="79"/>
    </row>
    <row r="5335" s="93" customFormat="1" ht="15.75" customHeight="1" spans="3:246">
      <c r="C5335" s="97"/>
      <c r="D5335" s="98"/>
      <c r="F5335" s="99"/>
      <c r="G5335" s="98"/>
      <c r="IE5335" s="79"/>
      <c r="IF5335" s="79"/>
      <c r="IG5335" s="79"/>
      <c r="IH5335" s="79"/>
      <c r="II5335" s="79"/>
      <c r="IJ5335" s="79"/>
      <c r="IK5335" s="79"/>
      <c r="IL5335" s="79"/>
    </row>
    <row r="5336" s="93" customFormat="1" ht="15.75" customHeight="1" spans="3:246">
      <c r="C5336" s="97"/>
      <c r="D5336" s="98"/>
      <c r="F5336" s="99"/>
      <c r="G5336" s="98"/>
      <c r="IE5336" s="79"/>
      <c r="IF5336" s="79"/>
      <c r="IG5336" s="79"/>
      <c r="IH5336" s="79"/>
      <c r="II5336" s="79"/>
      <c r="IJ5336" s="79"/>
      <c r="IK5336" s="79"/>
      <c r="IL5336" s="79"/>
    </row>
    <row r="5337" s="93" customFormat="1" ht="15.75" customHeight="1" spans="3:246">
      <c r="C5337" s="97"/>
      <c r="D5337" s="98"/>
      <c r="F5337" s="99"/>
      <c r="G5337" s="98"/>
      <c r="IE5337" s="79"/>
      <c r="IF5337" s="79"/>
      <c r="IG5337" s="79"/>
      <c r="IH5337" s="79"/>
      <c r="II5337" s="79"/>
      <c r="IJ5337" s="79"/>
      <c r="IK5337" s="79"/>
      <c r="IL5337" s="79"/>
    </row>
    <row r="5338" s="93" customFormat="1" ht="15.75" customHeight="1" spans="3:246">
      <c r="C5338" s="97"/>
      <c r="D5338" s="98"/>
      <c r="F5338" s="99"/>
      <c r="G5338" s="98"/>
      <c r="IE5338" s="79"/>
      <c r="IF5338" s="79"/>
      <c r="IG5338" s="79"/>
      <c r="IH5338" s="79"/>
      <c r="II5338" s="79"/>
      <c r="IJ5338" s="79"/>
      <c r="IK5338" s="79"/>
      <c r="IL5338" s="79"/>
    </row>
    <row r="5339" s="93" customFormat="1" ht="15.75" customHeight="1" spans="3:246">
      <c r="C5339" s="97"/>
      <c r="D5339" s="98"/>
      <c r="F5339" s="99"/>
      <c r="G5339" s="98"/>
      <c r="IE5339" s="79"/>
      <c r="IF5339" s="79"/>
      <c r="IG5339" s="79"/>
      <c r="IH5339" s="79"/>
      <c r="II5339" s="79"/>
      <c r="IJ5339" s="79"/>
      <c r="IK5339" s="79"/>
      <c r="IL5339" s="79"/>
    </row>
    <row r="5340" s="93" customFormat="1" ht="15.75" customHeight="1" spans="3:246">
      <c r="C5340" s="97"/>
      <c r="D5340" s="98"/>
      <c r="F5340" s="99"/>
      <c r="G5340" s="98"/>
      <c r="IE5340" s="79"/>
      <c r="IF5340" s="79"/>
      <c r="IG5340" s="79"/>
      <c r="IH5340" s="79"/>
      <c r="II5340" s="79"/>
      <c r="IJ5340" s="79"/>
      <c r="IK5340" s="79"/>
      <c r="IL5340" s="79"/>
    </row>
    <row r="5341" s="93" customFormat="1" ht="15.75" customHeight="1" spans="3:246">
      <c r="C5341" s="97"/>
      <c r="D5341" s="98"/>
      <c r="F5341" s="99"/>
      <c r="G5341" s="98"/>
      <c r="IE5341" s="79"/>
      <c r="IF5341" s="79"/>
      <c r="IG5341" s="79"/>
      <c r="IH5341" s="79"/>
      <c r="II5341" s="79"/>
      <c r="IJ5341" s="79"/>
      <c r="IK5341" s="79"/>
      <c r="IL5341" s="79"/>
    </row>
    <row r="5342" s="93" customFormat="1" ht="15.75" customHeight="1" spans="3:246">
      <c r="C5342" s="97"/>
      <c r="D5342" s="98"/>
      <c r="F5342" s="99"/>
      <c r="G5342" s="98"/>
      <c r="IE5342" s="79"/>
      <c r="IF5342" s="79"/>
      <c r="IG5342" s="79"/>
      <c r="IH5342" s="79"/>
      <c r="II5342" s="79"/>
      <c r="IJ5342" s="79"/>
      <c r="IK5342" s="79"/>
      <c r="IL5342" s="79"/>
    </row>
    <row r="5343" s="93" customFormat="1" ht="15.75" customHeight="1" spans="3:246">
      <c r="C5343" s="97"/>
      <c r="D5343" s="98"/>
      <c r="F5343" s="99"/>
      <c r="G5343" s="98"/>
      <c r="IE5343" s="79"/>
      <c r="IF5343" s="79"/>
      <c r="IG5343" s="79"/>
      <c r="IH5343" s="79"/>
      <c r="II5343" s="79"/>
      <c r="IJ5343" s="79"/>
      <c r="IK5343" s="79"/>
      <c r="IL5343" s="79"/>
    </row>
    <row r="5344" s="93" customFormat="1" ht="15.75" customHeight="1" spans="3:246">
      <c r="C5344" s="97"/>
      <c r="D5344" s="98"/>
      <c r="F5344" s="99"/>
      <c r="G5344" s="98"/>
      <c r="IE5344" s="79"/>
      <c r="IF5344" s="79"/>
      <c r="IG5344" s="79"/>
      <c r="IH5344" s="79"/>
      <c r="II5344" s="79"/>
      <c r="IJ5344" s="79"/>
      <c r="IK5344" s="79"/>
      <c r="IL5344" s="79"/>
    </row>
    <row r="5345" s="93" customFormat="1" ht="15.75" customHeight="1" spans="3:246">
      <c r="C5345" s="97"/>
      <c r="D5345" s="98"/>
      <c r="F5345" s="99"/>
      <c r="G5345" s="98"/>
      <c r="IE5345" s="79"/>
      <c r="IF5345" s="79"/>
      <c r="IG5345" s="79"/>
      <c r="IH5345" s="79"/>
      <c r="II5345" s="79"/>
      <c r="IJ5345" s="79"/>
      <c r="IK5345" s="79"/>
      <c r="IL5345" s="79"/>
    </row>
    <row r="5346" s="93" customFormat="1" ht="15.75" customHeight="1" spans="3:246">
      <c r="C5346" s="97"/>
      <c r="D5346" s="98"/>
      <c r="F5346" s="99"/>
      <c r="G5346" s="98"/>
      <c r="IE5346" s="79"/>
      <c r="IF5346" s="79"/>
      <c r="IG5346" s="79"/>
      <c r="IH5346" s="79"/>
      <c r="II5346" s="79"/>
      <c r="IJ5346" s="79"/>
      <c r="IK5346" s="79"/>
      <c r="IL5346" s="79"/>
    </row>
    <row r="5347" s="93" customFormat="1" ht="15.75" customHeight="1" spans="3:246">
      <c r="C5347" s="97"/>
      <c r="D5347" s="98"/>
      <c r="F5347" s="99"/>
      <c r="G5347" s="98"/>
      <c r="IE5347" s="79"/>
      <c r="IF5347" s="79"/>
      <c r="IG5347" s="79"/>
      <c r="IH5347" s="79"/>
      <c r="II5347" s="79"/>
      <c r="IJ5347" s="79"/>
      <c r="IK5347" s="79"/>
      <c r="IL5347" s="79"/>
    </row>
    <row r="5348" s="93" customFormat="1" ht="15.75" customHeight="1" spans="3:246">
      <c r="C5348" s="97"/>
      <c r="D5348" s="98"/>
      <c r="F5348" s="99"/>
      <c r="G5348" s="98"/>
      <c r="IE5348" s="79"/>
      <c r="IF5348" s="79"/>
      <c r="IG5348" s="79"/>
      <c r="IH5348" s="79"/>
      <c r="II5348" s="79"/>
      <c r="IJ5348" s="79"/>
      <c r="IK5348" s="79"/>
      <c r="IL5348" s="79"/>
    </row>
    <row r="5349" s="93" customFormat="1" ht="15.75" customHeight="1" spans="3:246">
      <c r="C5349" s="97"/>
      <c r="D5349" s="98"/>
      <c r="F5349" s="99"/>
      <c r="G5349" s="98"/>
      <c r="IE5349" s="79"/>
      <c r="IF5349" s="79"/>
      <c r="IG5349" s="79"/>
      <c r="IH5349" s="79"/>
      <c r="II5349" s="79"/>
      <c r="IJ5349" s="79"/>
      <c r="IK5349" s="79"/>
      <c r="IL5349" s="79"/>
    </row>
    <row r="5350" s="93" customFormat="1" ht="15.75" customHeight="1" spans="3:246">
      <c r="C5350" s="97"/>
      <c r="D5350" s="98"/>
      <c r="F5350" s="99"/>
      <c r="G5350" s="98"/>
      <c r="IE5350" s="79"/>
      <c r="IF5350" s="79"/>
      <c r="IG5350" s="79"/>
      <c r="IH5350" s="79"/>
      <c r="II5350" s="79"/>
      <c r="IJ5350" s="79"/>
      <c r="IK5350" s="79"/>
      <c r="IL5350" s="79"/>
    </row>
    <row r="5351" s="93" customFormat="1" ht="15.75" customHeight="1" spans="3:246">
      <c r="C5351" s="97"/>
      <c r="D5351" s="98"/>
      <c r="F5351" s="99"/>
      <c r="G5351" s="98"/>
      <c r="IE5351" s="79"/>
      <c r="IF5351" s="79"/>
      <c r="IG5351" s="79"/>
      <c r="IH5351" s="79"/>
      <c r="II5351" s="79"/>
      <c r="IJ5351" s="79"/>
      <c r="IK5351" s="79"/>
      <c r="IL5351" s="79"/>
    </row>
    <row r="5352" s="93" customFormat="1" ht="15.75" customHeight="1" spans="3:246">
      <c r="C5352" s="97"/>
      <c r="D5352" s="98"/>
      <c r="F5352" s="99"/>
      <c r="G5352" s="98"/>
      <c r="IE5352" s="79"/>
      <c r="IF5352" s="79"/>
      <c r="IG5352" s="79"/>
      <c r="IH5352" s="79"/>
      <c r="II5352" s="79"/>
      <c r="IJ5352" s="79"/>
      <c r="IK5352" s="79"/>
      <c r="IL5352" s="79"/>
    </row>
    <row r="5353" s="93" customFormat="1" ht="15.75" customHeight="1" spans="3:246">
      <c r="C5353" s="97"/>
      <c r="D5353" s="98"/>
      <c r="F5353" s="99"/>
      <c r="G5353" s="98"/>
      <c r="IE5353" s="79"/>
      <c r="IF5353" s="79"/>
      <c r="IG5353" s="79"/>
      <c r="IH5353" s="79"/>
      <c r="II5353" s="79"/>
      <c r="IJ5353" s="79"/>
      <c r="IK5353" s="79"/>
      <c r="IL5353" s="79"/>
    </row>
    <row r="5354" s="93" customFormat="1" ht="15.75" customHeight="1" spans="3:246">
      <c r="C5354" s="97"/>
      <c r="D5354" s="98"/>
      <c r="F5354" s="99"/>
      <c r="G5354" s="98"/>
      <c r="IE5354" s="79"/>
      <c r="IF5354" s="79"/>
      <c r="IG5354" s="79"/>
      <c r="IH5354" s="79"/>
      <c r="II5354" s="79"/>
      <c r="IJ5354" s="79"/>
      <c r="IK5354" s="79"/>
      <c r="IL5354" s="79"/>
    </row>
    <row r="5355" s="93" customFormat="1" ht="15.75" customHeight="1" spans="3:246">
      <c r="C5355" s="97"/>
      <c r="D5355" s="98"/>
      <c r="F5355" s="99"/>
      <c r="G5355" s="98"/>
      <c r="IE5355" s="79"/>
      <c r="IF5355" s="79"/>
      <c r="IG5355" s="79"/>
      <c r="IH5355" s="79"/>
      <c r="II5355" s="79"/>
      <c r="IJ5355" s="79"/>
      <c r="IK5355" s="79"/>
      <c r="IL5355" s="79"/>
    </row>
    <row r="5356" s="93" customFormat="1" ht="15.75" customHeight="1" spans="3:246">
      <c r="C5356" s="97"/>
      <c r="D5356" s="98"/>
      <c r="F5356" s="99"/>
      <c r="G5356" s="98"/>
      <c r="IE5356" s="79"/>
      <c r="IF5356" s="79"/>
      <c r="IG5356" s="79"/>
      <c r="IH5356" s="79"/>
      <c r="II5356" s="79"/>
      <c r="IJ5356" s="79"/>
      <c r="IK5356" s="79"/>
      <c r="IL5356" s="79"/>
    </row>
    <row r="5357" s="93" customFormat="1" ht="15.75" customHeight="1" spans="3:246">
      <c r="C5357" s="97"/>
      <c r="D5357" s="98"/>
      <c r="F5357" s="99"/>
      <c r="G5357" s="98"/>
      <c r="IE5357" s="79"/>
      <c r="IF5357" s="79"/>
      <c r="IG5357" s="79"/>
      <c r="IH5357" s="79"/>
      <c r="II5357" s="79"/>
      <c r="IJ5357" s="79"/>
      <c r="IK5357" s="79"/>
      <c r="IL5357" s="79"/>
    </row>
    <row r="5358" s="93" customFormat="1" ht="15.75" customHeight="1" spans="3:246">
      <c r="C5358" s="97"/>
      <c r="D5358" s="98"/>
      <c r="F5358" s="99"/>
      <c r="G5358" s="98"/>
      <c r="IE5358" s="79"/>
      <c r="IF5358" s="79"/>
      <c r="IG5358" s="79"/>
      <c r="IH5358" s="79"/>
      <c r="II5358" s="79"/>
      <c r="IJ5358" s="79"/>
      <c r="IK5358" s="79"/>
      <c r="IL5358" s="79"/>
    </row>
    <row r="5359" s="93" customFormat="1" ht="15.75" customHeight="1" spans="3:246">
      <c r="C5359" s="97"/>
      <c r="D5359" s="98"/>
      <c r="F5359" s="99"/>
      <c r="G5359" s="98"/>
      <c r="IE5359" s="79"/>
      <c r="IF5359" s="79"/>
      <c r="IG5359" s="79"/>
      <c r="IH5359" s="79"/>
      <c r="II5359" s="79"/>
      <c r="IJ5359" s="79"/>
      <c r="IK5359" s="79"/>
      <c r="IL5359" s="79"/>
    </row>
    <row r="5360" s="93" customFormat="1" ht="15.75" customHeight="1" spans="3:246">
      <c r="C5360" s="97"/>
      <c r="D5360" s="98"/>
      <c r="F5360" s="99"/>
      <c r="G5360" s="98"/>
      <c r="IE5360" s="79"/>
      <c r="IF5360" s="79"/>
      <c r="IG5360" s="79"/>
      <c r="IH5360" s="79"/>
      <c r="II5360" s="79"/>
      <c r="IJ5360" s="79"/>
      <c r="IK5360" s="79"/>
      <c r="IL5360" s="79"/>
    </row>
    <row r="5361" s="93" customFormat="1" ht="15.75" customHeight="1" spans="3:246">
      <c r="C5361" s="97"/>
      <c r="D5361" s="98"/>
      <c r="F5361" s="99"/>
      <c r="G5361" s="98"/>
      <c r="IE5361" s="79"/>
      <c r="IF5361" s="79"/>
      <c r="IG5361" s="79"/>
      <c r="IH5361" s="79"/>
      <c r="II5361" s="79"/>
      <c r="IJ5361" s="79"/>
      <c r="IK5361" s="79"/>
      <c r="IL5361" s="79"/>
    </row>
    <row r="5362" s="93" customFormat="1" ht="15.75" customHeight="1" spans="3:246">
      <c r="C5362" s="97"/>
      <c r="D5362" s="98"/>
      <c r="F5362" s="99"/>
      <c r="G5362" s="98"/>
      <c r="IE5362" s="79"/>
      <c r="IF5362" s="79"/>
      <c r="IG5362" s="79"/>
      <c r="IH5362" s="79"/>
      <c r="II5362" s="79"/>
      <c r="IJ5362" s="79"/>
      <c r="IK5362" s="79"/>
      <c r="IL5362" s="79"/>
    </row>
    <row r="5363" s="93" customFormat="1" ht="15.75" customHeight="1" spans="3:246">
      <c r="C5363" s="97"/>
      <c r="D5363" s="98"/>
      <c r="F5363" s="99"/>
      <c r="G5363" s="98"/>
      <c r="IE5363" s="79"/>
      <c r="IF5363" s="79"/>
      <c r="IG5363" s="79"/>
      <c r="IH5363" s="79"/>
      <c r="II5363" s="79"/>
      <c r="IJ5363" s="79"/>
      <c r="IK5363" s="79"/>
      <c r="IL5363" s="79"/>
    </row>
    <row r="5364" s="93" customFormat="1" ht="15.75" customHeight="1" spans="3:246">
      <c r="C5364" s="97"/>
      <c r="D5364" s="98"/>
      <c r="F5364" s="99"/>
      <c r="G5364" s="98"/>
      <c r="IE5364" s="79"/>
      <c r="IF5364" s="79"/>
      <c r="IG5364" s="79"/>
      <c r="IH5364" s="79"/>
      <c r="II5364" s="79"/>
      <c r="IJ5364" s="79"/>
      <c r="IK5364" s="79"/>
      <c r="IL5364" s="79"/>
    </row>
    <row r="5365" s="93" customFormat="1" ht="15.75" customHeight="1" spans="3:246">
      <c r="C5365" s="97"/>
      <c r="D5365" s="98"/>
      <c r="F5365" s="99"/>
      <c r="G5365" s="98"/>
      <c r="IE5365" s="79"/>
      <c r="IF5365" s="79"/>
      <c r="IG5365" s="79"/>
      <c r="IH5365" s="79"/>
      <c r="II5365" s="79"/>
      <c r="IJ5365" s="79"/>
      <c r="IK5365" s="79"/>
      <c r="IL5365" s="79"/>
    </row>
    <row r="5366" s="93" customFormat="1" ht="15.75" customHeight="1" spans="3:246">
      <c r="C5366" s="97"/>
      <c r="D5366" s="98"/>
      <c r="F5366" s="99"/>
      <c r="G5366" s="98"/>
      <c r="IE5366" s="79"/>
      <c r="IF5366" s="79"/>
      <c r="IG5366" s="79"/>
      <c r="IH5366" s="79"/>
      <c r="II5366" s="79"/>
      <c r="IJ5366" s="79"/>
      <c r="IK5366" s="79"/>
      <c r="IL5366" s="79"/>
    </row>
    <row r="5367" s="93" customFormat="1" ht="15.75" customHeight="1" spans="3:246">
      <c r="C5367" s="97"/>
      <c r="D5367" s="98"/>
      <c r="F5367" s="99"/>
      <c r="G5367" s="98"/>
      <c r="IE5367" s="79"/>
      <c r="IF5367" s="79"/>
      <c r="IG5367" s="79"/>
      <c r="IH5367" s="79"/>
      <c r="II5367" s="79"/>
      <c r="IJ5367" s="79"/>
      <c r="IK5367" s="79"/>
      <c r="IL5367" s="79"/>
    </row>
    <row r="5368" s="93" customFormat="1" ht="15.75" customHeight="1" spans="3:246">
      <c r="C5368" s="97"/>
      <c r="D5368" s="98"/>
      <c r="F5368" s="99"/>
      <c r="G5368" s="98"/>
      <c r="IE5368" s="79"/>
      <c r="IF5368" s="79"/>
      <c r="IG5368" s="79"/>
      <c r="IH5368" s="79"/>
      <c r="II5368" s="79"/>
      <c r="IJ5368" s="79"/>
      <c r="IK5368" s="79"/>
      <c r="IL5368" s="79"/>
    </row>
    <row r="5369" s="93" customFormat="1" ht="15.75" customHeight="1" spans="3:246">
      <c r="C5369" s="97"/>
      <c r="D5369" s="98"/>
      <c r="F5369" s="99"/>
      <c r="G5369" s="98"/>
      <c r="IE5369" s="79"/>
      <c r="IF5369" s="79"/>
      <c r="IG5369" s="79"/>
      <c r="IH5369" s="79"/>
      <c r="II5369" s="79"/>
      <c r="IJ5369" s="79"/>
      <c r="IK5369" s="79"/>
      <c r="IL5369" s="79"/>
    </row>
    <row r="5370" s="93" customFormat="1" ht="15.75" customHeight="1" spans="3:246">
      <c r="C5370" s="97"/>
      <c r="D5370" s="98"/>
      <c r="F5370" s="99"/>
      <c r="G5370" s="98"/>
      <c r="IE5370" s="79"/>
      <c r="IF5370" s="79"/>
      <c r="IG5370" s="79"/>
      <c r="IH5370" s="79"/>
      <c r="II5370" s="79"/>
      <c r="IJ5370" s="79"/>
      <c r="IK5370" s="79"/>
      <c r="IL5370" s="79"/>
    </row>
    <row r="5371" s="93" customFormat="1" ht="15.75" customHeight="1" spans="3:246">
      <c r="C5371" s="97"/>
      <c r="D5371" s="98"/>
      <c r="F5371" s="99"/>
      <c r="G5371" s="98"/>
      <c r="IE5371" s="79"/>
      <c r="IF5371" s="79"/>
      <c r="IG5371" s="79"/>
      <c r="IH5371" s="79"/>
      <c r="II5371" s="79"/>
      <c r="IJ5371" s="79"/>
      <c r="IK5371" s="79"/>
      <c r="IL5371" s="79"/>
    </row>
    <row r="5372" s="93" customFormat="1" ht="15.75" customHeight="1" spans="3:246">
      <c r="C5372" s="97"/>
      <c r="D5372" s="98"/>
      <c r="F5372" s="99"/>
      <c r="G5372" s="98"/>
      <c r="IE5372" s="79"/>
      <c r="IF5372" s="79"/>
      <c r="IG5372" s="79"/>
      <c r="IH5372" s="79"/>
      <c r="II5372" s="79"/>
      <c r="IJ5372" s="79"/>
      <c r="IK5372" s="79"/>
      <c r="IL5372" s="79"/>
    </row>
    <row r="5373" s="93" customFormat="1" ht="15.75" customHeight="1" spans="3:246">
      <c r="C5373" s="97"/>
      <c r="D5373" s="98"/>
      <c r="F5373" s="99"/>
      <c r="G5373" s="98"/>
      <c r="IE5373" s="79"/>
      <c r="IF5373" s="79"/>
      <c r="IG5373" s="79"/>
      <c r="IH5373" s="79"/>
      <c r="II5373" s="79"/>
      <c r="IJ5373" s="79"/>
      <c r="IK5373" s="79"/>
      <c r="IL5373" s="79"/>
    </row>
    <row r="5374" s="93" customFormat="1" ht="15.75" customHeight="1" spans="3:246">
      <c r="C5374" s="97"/>
      <c r="D5374" s="98"/>
      <c r="F5374" s="99"/>
      <c r="G5374" s="98"/>
      <c r="IE5374" s="79"/>
      <c r="IF5374" s="79"/>
      <c r="IG5374" s="79"/>
      <c r="IH5374" s="79"/>
      <c r="II5374" s="79"/>
      <c r="IJ5374" s="79"/>
      <c r="IK5374" s="79"/>
      <c r="IL5374" s="79"/>
    </row>
    <row r="5375" s="93" customFormat="1" ht="15.75" customHeight="1" spans="3:246">
      <c r="C5375" s="97"/>
      <c r="D5375" s="98"/>
      <c r="F5375" s="99"/>
      <c r="G5375" s="98"/>
      <c r="IE5375" s="79"/>
      <c r="IF5375" s="79"/>
      <c r="IG5375" s="79"/>
      <c r="IH5375" s="79"/>
      <c r="II5375" s="79"/>
      <c r="IJ5375" s="79"/>
      <c r="IK5375" s="79"/>
      <c r="IL5375" s="79"/>
    </row>
    <row r="5376" s="93" customFormat="1" ht="15.75" customHeight="1" spans="3:246">
      <c r="C5376" s="97"/>
      <c r="D5376" s="98"/>
      <c r="F5376" s="99"/>
      <c r="G5376" s="98"/>
      <c r="IE5376" s="79"/>
      <c r="IF5376" s="79"/>
      <c r="IG5376" s="79"/>
      <c r="IH5376" s="79"/>
      <c r="II5376" s="79"/>
      <c r="IJ5376" s="79"/>
      <c r="IK5376" s="79"/>
      <c r="IL5376" s="79"/>
    </row>
    <row r="5377" s="93" customFormat="1" ht="15.75" customHeight="1" spans="3:246">
      <c r="C5377" s="97"/>
      <c r="D5377" s="98"/>
      <c r="F5377" s="99"/>
      <c r="G5377" s="98"/>
      <c r="IE5377" s="79"/>
      <c r="IF5377" s="79"/>
      <c r="IG5377" s="79"/>
      <c r="IH5377" s="79"/>
      <c r="II5377" s="79"/>
      <c r="IJ5377" s="79"/>
      <c r="IK5377" s="79"/>
      <c r="IL5377" s="79"/>
    </row>
    <row r="5378" s="93" customFormat="1" ht="15.75" customHeight="1" spans="3:246">
      <c r="C5378" s="97"/>
      <c r="D5378" s="98"/>
      <c r="F5378" s="99"/>
      <c r="G5378" s="98"/>
      <c r="IE5378" s="79"/>
      <c r="IF5378" s="79"/>
      <c r="IG5378" s="79"/>
      <c r="IH5378" s="79"/>
      <c r="II5378" s="79"/>
      <c r="IJ5378" s="79"/>
      <c r="IK5378" s="79"/>
      <c r="IL5378" s="79"/>
    </row>
    <row r="5379" s="93" customFormat="1" ht="15.75" customHeight="1" spans="3:246">
      <c r="C5379" s="97"/>
      <c r="D5379" s="98"/>
      <c r="F5379" s="99"/>
      <c r="G5379" s="98"/>
      <c r="IE5379" s="79"/>
      <c r="IF5379" s="79"/>
      <c r="IG5379" s="79"/>
      <c r="IH5379" s="79"/>
      <c r="II5379" s="79"/>
      <c r="IJ5379" s="79"/>
      <c r="IK5379" s="79"/>
      <c r="IL5379" s="79"/>
    </row>
    <row r="5380" s="93" customFormat="1" ht="15.75" customHeight="1" spans="3:246">
      <c r="C5380" s="97"/>
      <c r="D5380" s="98"/>
      <c r="F5380" s="99"/>
      <c r="G5380" s="98"/>
      <c r="IE5380" s="79"/>
      <c r="IF5380" s="79"/>
      <c r="IG5380" s="79"/>
      <c r="IH5380" s="79"/>
      <c r="II5380" s="79"/>
      <c r="IJ5380" s="79"/>
      <c r="IK5380" s="79"/>
      <c r="IL5380" s="79"/>
    </row>
    <row r="5381" s="93" customFormat="1" ht="15.75" customHeight="1" spans="3:246">
      <c r="C5381" s="97"/>
      <c r="D5381" s="98"/>
      <c r="F5381" s="99"/>
      <c r="G5381" s="98"/>
      <c r="IE5381" s="79"/>
      <c r="IF5381" s="79"/>
      <c r="IG5381" s="79"/>
      <c r="IH5381" s="79"/>
      <c r="II5381" s="79"/>
      <c r="IJ5381" s="79"/>
      <c r="IK5381" s="79"/>
      <c r="IL5381" s="79"/>
    </row>
    <row r="5382" s="93" customFormat="1" ht="15.75" customHeight="1" spans="3:246">
      <c r="C5382" s="97"/>
      <c r="D5382" s="98"/>
      <c r="F5382" s="99"/>
      <c r="G5382" s="98"/>
      <c r="IE5382" s="79"/>
      <c r="IF5382" s="79"/>
      <c r="IG5382" s="79"/>
      <c r="IH5382" s="79"/>
      <c r="II5382" s="79"/>
      <c r="IJ5382" s="79"/>
      <c r="IK5382" s="79"/>
      <c r="IL5382" s="79"/>
    </row>
    <row r="5383" s="93" customFormat="1" ht="15.75" customHeight="1" spans="3:246">
      <c r="C5383" s="97"/>
      <c r="D5383" s="98"/>
      <c r="F5383" s="99"/>
      <c r="G5383" s="98"/>
      <c r="IE5383" s="79"/>
      <c r="IF5383" s="79"/>
      <c r="IG5383" s="79"/>
      <c r="IH5383" s="79"/>
      <c r="II5383" s="79"/>
      <c r="IJ5383" s="79"/>
      <c r="IK5383" s="79"/>
      <c r="IL5383" s="79"/>
    </row>
    <row r="5384" s="93" customFormat="1" ht="15.75" customHeight="1" spans="3:246">
      <c r="C5384" s="97"/>
      <c r="D5384" s="98"/>
      <c r="F5384" s="99"/>
      <c r="G5384" s="98"/>
      <c r="IE5384" s="79"/>
      <c r="IF5384" s="79"/>
      <c r="IG5384" s="79"/>
      <c r="IH5384" s="79"/>
      <c r="II5384" s="79"/>
      <c r="IJ5384" s="79"/>
      <c r="IK5384" s="79"/>
      <c r="IL5384" s="79"/>
    </row>
    <row r="5385" s="93" customFormat="1" ht="15.75" customHeight="1" spans="3:246">
      <c r="C5385" s="97"/>
      <c r="D5385" s="98"/>
      <c r="F5385" s="99"/>
      <c r="G5385" s="98"/>
      <c r="IE5385" s="79"/>
      <c r="IF5385" s="79"/>
      <c r="IG5385" s="79"/>
      <c r="IH5385" s="79"/>
      <c r="II5385" s="79"/>
      <c r="IJ5385" s="79"/>
      <c r="IK5385" s="79"/>
      <c r="IL5385" s="79"/>
    </row>
    <row r="5386" s="93" customFormat="1" ht="15.75" customHeight="1" spans="3:246">
      <c r="C5386" s="97"/>
      <c r="D5386" s="98"/>
      <c r="F5386" s="99"/>
      <c r="G5386" s="98"/>
      <c r="IE5386" s="79"/>
      <c r="IF5386" s="79"/>
      <c r="IG5386" s="79"/>
      <c r="IH5386" s="79"/>
      <c r="II5386" s="79"/>
      <c r="IJ5386" s="79"/>
      <c r="IK5386" s="79"/>
      <c r="IL5386" s="79"/>
    </row>
    <row r="5387" s="93" customFormat="1" ht="15.75" customHeight="1" spans="3:246">
      <c r="C5387" s="97"/>
      <c r="D5387" s="98"/>
      <c r="F5387" s="99"/>
      <c r="G5387" s="98"/>
      <c r="IE5387" s="79"/>
      <c r="IF5387" s="79"/>
      <c r="IG5387" s="79"/>
      <c r="IH5387" s="79"/>
      <c r="II5387" s="79"/>
      <c r="IJ5387" s="79"/>
      <c r="IK5387" s="79"/>
      <c r="IL5387" s="79"/>
    </row>
    <row r="5388" s="93" customFormat="1" ht="15.75" customHeight="1" spans="3:246">
      <c r="C5388" s="97"/>
      <c r="D5388" s="98"/>
      <c r="F5388" s="99"/>
      <c r="G5388" s="98"/>
      <c r="IE5388" s="79"/>
      <c r="IF5388" s="79"/>
      <c r="IG5388" s="79"/>
      <c r="IH5388" s="79"/>
      <c r="II5388" s="79"/>
      <c r="IJ5388" s="79"/>
      <c r="IK5388" s="79"/>
      <c r="IL5388" s="79"/>
    </row>
    <row r="5389" s="93" customFormat="1" ht="15.75" customHeight="1" spans="3:246">
      <c r="C5389" s="97"/>
      <c r="D5389" s="98"/>
      <c r="F5389" s="99"/>
      <c r="G5389" s="98"/>
      <c r="IE5389" s="79"/>
      <c r="IF5389" s="79"/>
      <c r="IG5389" s="79"/>
      <c r="IH5389" s="79"/>
      <c r="II5389" s="79"/>
      <c r="IJ5389" s="79"/>
      <c r="IK5389" s="79"/>
      <c r="IL5389" s="79"/>
    </row>
    <row r="5390" s="93" customFormat="1" ht="15.75" customHeight="1" spans="3:246">
      <c r="C5390" s="97"/>
      <c r="D5390" s="98"/>
      <c r="F5390" s="99"/>
      <c r="G5390" s="98"/>
      <c r="IE5390" s="79"/>
      <c r="IF5390" s="79"/>
      <c r="IG5390" s="79"/>
      <c r="IH5390" s="79"/>
      <c r="II5390" s="79"/>
      <c r="IJ5390" s="79"/>
      <c r="IK5390" s="79"/>
      <c r="IL5390" s="79"/>
    </row>
    <row r="5391" s="93" customFormat="1" ht="15.75" customHeight="1" spans="3:246">
      <c r="C5391" s="97"/>
      <c r="D5391" s="98"/>
      <c r="F5391" s="99"/>
      <c r="G5391" s="98"/>
      <c r="IE5391" s="79"/>
      <c r="IF5391" s="79"/>
      <c r="IG5391" s="79"/>
      <c r="IH5391" s="79"/>
      <c r="II5391" s="79"/>
      <c r="IJ5391" s="79"/>
      <c r="IK5391" s="79"/>
      <c r="IL5391" s="79"/>
    </row>
    <row r="5392" s="93" customFormat="1" ht="15.75" customHeight="1" spans="3:246">
      <c r="C5392" s="97"/>
      <c r="D5392" s="98"/>
      <c r="F5392" s="99"/>
      <c r="G5392" s="98"/>
      <c r="IE5392" s="79"/>
      <c r="IF5392" s="79"/>
      <c r="IG5392" s="79"/>
      <c r="IH5392" s="79"/>
      <c r="II5392" s="79"/>
      <c r="IJ5392" s="79"/>
      <c r="IK5392" s="79"/>
      <c r="IL5392" s="79"/>
    </row>
    <row r="5393" s="93" customFormat="1" ht="15.75" customHeight="1" spans="3:246">
      <c r="C5393" s="97"/>
      <c r="D5393" s="98"/>
      <c r="F5393" s="99"/>
      <c r="G5393" s="98"/>
      <c r="IE5393" s="79"/>
      <c r="IF5393" s="79"/>
      <c r="IG5393" s="79"/>
      <c r="IH5393" s="79"/>
      <c r="II5393" s="79"/>
      <c r="IJ5393" s="79"/>
      <c r="IK5393" s="79"/>
      <c r="IL5393" s="79"/>
    </row>
    <row r="5394" s="93" customFormat="1" ht="15.75" customHeight="1" spans="3:246">
      <c r="C5394" s="97"/>
      <c r="D5394" s="98"/>
      <c r="F5394" s="99"/>
      <c r="G5394" s="98"/>
      <c r="IE5394" s="79"/>
      <c r="IF5394" s="79"/>
      <c r="IG5394" s="79"/>
      <c r="IH5394" s="79"/>
      <c r="II5394" s="79"/>
      <c r="IJ5394" s="79"/>
      <c r="IK5394" s="79"/>
      <c r="IL5394" s="79"/>
    </row>
    <row r="5395" s="93" customFormat="1" ht="15.75" customHeight="1" spans="3:246">
      <c r="C5395" s="97"/>
      <c r="D5395" s="98"/>
      <c r="F5395" s="99"/>
      <c r="G5395" s="98"/>
      <c r="IE5395" s="79"/>
      <c r="IF5395" s="79"/>
      <c r="IG5395" s="79"/>
      <c r="IH5395" s="79"/>
      <c r="II5395" s="79"/>
      <c r="IJ5395" s="79"/>
      <c r="IK5395" s="79"/>
      <c r="IL5395" s="79"/>
    </row>
    <row r="5396" s="93" customFormat="1" ht="15.75" customHeight="1" spans="3:246">
      <c r="C5396" s="97"/>
      <c r="D5396" s="98"/>
      <c r="F5396" s="99"/>
      <c r="G5396" s="98"/>
      <c r="IE5396" s="79"/>
      <c r="IF5396" s="79"/>
      <c r="IG5396" s="79"/>
      <c r="IH5396" s="79"/>
      <c r="II5396" s="79"/>
      <c r="IJ5396" s="79"/>
      <c r="IK5396" s="79"/>
      <c r="IL5396" s="79"/>
    </row>
    <row r="5397" s="93" customFormat="1" ht="15.75" customHeight="1" spans="3:246">
      <c r="C5397" s="97"/>
      <c r="D5397" s="98"/>
      <c r="F5397" s="99"/>
      <c r="G5397" s="98"/>
      <c r="IE5397" s="79"/>
      <c r="IF5397" s="79"/>
      <c r="IG5397" s="79"/>
      <c r="IH5397" s="79"/>
      <c r="II5397" s="79"/>
      <c r="IJ5397" s="79"/>
      <c r="IK5397" s="79"/>
      <c r="IL5397" s="79"/>
    </row>
    <row r="5398" s="93" customFormat="1" ht="15.75" customHeight="1" spans="3:246">
      <c r="C5398" s="97"/>
      <c r="D5398" s="98"/>
      <c r="F5398" s="99"/>
      <c r="G5398" s="98"/>
      <c r="IE5398" s="79"/>
      <c r="IF5398" s="79"/>
      <c r="IG5398" s="79"/>
      <c r="IH5398" s="79"/>
      <c r="II5398" s="79"/>
      <c r="IJ5398" s="79"/>
      <c r="IK5398" s="79"/>
      <c r="IL5398" s="79"/>
    </row>
    <row r="5399" s="93" customFormat="1" ht="15.75" customHeight="1" spans="3:246">
      <c r="C5399" s="97"/>
      <c r="D5399" s="98"/>
      <c r="F5399" s="99"/>
      <c r="G5399" s="98"/>
      <c r="IE5399" s="79"/>
      <c r="IF5399" s="79"/>
      <c r="IG5399" s="79"/>
      <c r="IH5399" s="79"/>
      <c r="II5399" s="79"/>
      <c r="IJ5399" s="79"/>
      <c r="IK5399" s="79"/>
      <c r="IL5399" s="79"/>
    </row>
    <row r="5400" s="93" customFormat="1" ht="15.75" customHeight="1" spans="3:246">
      <c r="C5400" s="97"/>
      <c r="D5400" s="98"/>
      <c r="F5400" s="99"/>
      <c r="G5400" s="98"/>
      <c r="IE5400" s="79"/>
      <c r="IF5400" s="79"/>
      <c r="IG5400" s="79"/>
      <c r="IH5400" s="79"/>
      <c r="II5400" s="79"/>
      <c r="IJ5400" s="79"/>
      <c r="IK5400" s="79"/>
      <c r="IL5400" s="79"/>
    </row>
    <row r="5401" s="93" customFormat="1" ht="15.75" customHeight="1" spans="3:246">
      <c r="C5401" s="97"/>
      <c r="D5401" s="98"/>
      <c r="F5401" s="99"/>
      <c r="G5401" s="98"/>
      <c r="IE5401" s="79"/>
      <c r="IF5401" s="79"/>
      <c r="IG5401" s="79"/>
      <c r="IH5401" s="79"/>
      <c r="II5401" s="79"/>
      <c r="IJ5401" s="79"/>
      <c r="IK5401" s="79"/>
      <c r="IL5401" s="79"/>
    </row>
    <row r="5402" s="93" customFormat="1" ht="15.75" customHeight="1" spans="3:246">
      <c r="C5402" s="97"/>
      <c r="D5402" s="98"/>
      <c r="F5402" s="99"/>
      <c r="G5402" s="98"/>
      <c r="IE5402" s="79"/>
      <c r="IF5402" s="79"/>
      <c r="IG5402" s="79"/>
      <c r="IH5402" s="79"/>
      <c r="II5402" s="79"/>
      <c r="IJ5402" s="79"/>
      <c r="IK5402" s="79"/>
      <c r="IL5402" s="79"/>
    </row>
    <row r="5403" s="93" customFormat="1" ht="15.75" customHeight="1" spans="3:246">
      <c r="C5403" s="97"/>
      <c r="D5403" s="98"/>
      <c r="F5403" s="99"/>
      <c r="G5403" s="98"/>
      <c r="IE5403" s="79"/>
      <c r="IF5403" s="79"/>
      <c r="IG5403" s="79"/>
      <c r="IH5403" s="79"/>
      <c r="II5403" s="79"/>
      <c r="IJ5403" s="79"/>
      <c r="IK5403" s="79"/>
      <c r="IL5403" s="79"/>
    </row>
    <row r="5404" s="93" customFormat="1" ht="15.75" customHeight="1" spans="3:246">
      <c r="C5404" s="97"/>
      <c r="D5404" s="98"/>
      <c r="F5404" s="99"/>
      <c r="G5404" s="98"/>
      <c r="IE5404" s="79"/>
      <c r="IF5404" s="79"/>
      <c r="IG5404" s="79"/>
      <c r="IH5404" s="79"/>
      <c r="II5404" s="79"/>
      <c r="IJ5404" s="79"/>
      <c r="IK5404" s="79"/>
      <c r="IL5404" s="79"/>
    </row>
    <row r="5405" s="93" customFormat="1" ht="15.75" customHeight="1" spans="3:246">
      <c r="C5405" s="97"/>
      <c r="D5405" s="98"/>
      <c r="F5405" s="99"/>
      <c r="G5405" s="98"/>
      <c r="IE5405" s="79"/>
      <c r="IF5405" s="79"/>
      <c r="IG5405" s="79"/>
      <c r="IH5405" s="79"/>
      <c r="II5405" s="79"/>
      <c r="IJ5405" s="79"/>
      <c r="IK5405" s="79"/>
      <c r="IL5405" s="79"/>
    </row>
    <row r="5406" s="93" customFormat="1" ht="15.75" customHeight="1" spans="3:246">
      <c r="C5406" s="97"/>
      <c r="D5406" s="98"/>
      <c r="F5406" s="99"/>
      <c r="G5406" s="98"/>
      <c r="IE5406" s="79"/>
      <c r="IF5406" s="79"/>
      <c r="IG5406" s="79"/>
      <c r="IH5406" s="79"/>
      <c r="II5406" s="79"/>
      <c r="IJ5406" s="79"/>
      <c r="IK5406" s="79"/>
      <c r="IL5406" s="79"/>
    </row>
    <row r="5407" s="93" customFormat="1" ht="15.75" customHeight="1" spans="3:246">
      <c r="C5407" s="97"/>
      <c r="D5407" s="98"/>
      <c r="F5407" s="99"/>
      <c r="G5407" s="98"/>
      <c r="IE5407" s="79"/>
      <c r="IF5407" s="79"/>
      <c r="IG5407" s="79"/>
      <c r="IH5407" s="79"/>
      <c r="II5407" s="79"/>
      <c r="IJ5407" s="79"/>
      <c r="IK5407" s="79"/>
      <c r="IL5407" s="79"/>
    </row>
    <row r="5408" s="93" customFormat="1" ht="15.75" customHeight="1" spans="3:246">
      <c r="C5408" s="97"/>
      <c r="D5408" s="98"/>
      <c r="F5408" s="99"/>
      <c r="G5408" s="98"/>
      <c r="IE5408" s="79"/>
      <c r="IF5408" s="79"/>
      <c r="IG5408" s="79"/>
      <c r="IH5408" s="79"/>
      <c r="II5408" s="79"/>
      <c r="IJ5408" s="79"/>
      <c r="IK5408" s="79"/>
      <c r="IL5408" s="79"/>
    </row>
    <row r="5409" s="93" customFormat="1" ht="15.75" customHeight="1" spans="3:246">
      <c r="C5409" s="97"/>
      <c r="D5409" s="98"/>
      <c r="F5409" s="99"/>
      <c r="G5409" s="98"/>
      <c r="IE5409" s="79"/>
      <c r="IF5409" s="79"/>
      <c r="IG5409" s="79"/>
      <c r="IH5409" s="79"/>
      <c r="II5409" s="79"/>
      <c r="IJ5409" s="79"/>
      <c r="IK5409" s="79"/>
      <c r="IL5409" s="79"/>
    </row>
    <row r="5410" s="93" customFormat="1" ht="15.75" customHeight="1" spans="3:246">
      <c r="C5410" s="97"/>
      <c r="D5410" s="98"/>
      <c r="F5410" s="99"/>
      <c r="G5410" s="98"/>
      <c r="IE5410" s="79"/>
      <c r="IF5410" s="79"/>
      <c r="IG5410" s="79"/>
      <c r="IH5410" s="79"/>
      <c r="II5410" s="79"/>
      <c r="IJ5410" s="79"/>
      <c r="IK5410" s="79"/>
      <c r="IL5410" s="79"/>
    </row>
    <row r="5411" s="93" customFormat="1" ht="15.75" customHeight="1" spans="3:246">
      <c r="C5411" s="97"/>
      <c r="D5411" s="98"/>
      <c r="F5411" s="99"/>
      <c r="G5411" s="98"/>
      <c r="IE5411" s="79"/>
      <c r="IF5411" s="79"/>
      <c r="IG5411" s="79"/>
      <c r="IH5411" s="79"/>
      <c r="II5411" s="79"/>
      <c r="IJ5411" s="79"/>
      <c r="IK5411" s="79"/>
      <c r="IL5411" s="79"/>
    </row>
    <row r="5412" s="93" customFormat="1" ht="15.75" customHeight="1" spans="3:246">
      <c r="C5412" s="97"/>
      <c r="D5412" s="98"/>
      <c r="F5412" s="99"/>
      <c r="G5412" s="98"/>
      <c r="IE5412" s="79"/>
      <c r="IF5412" s="79"/>
      <c r="IG5412" s="79"/>
      <c r="IH5412" s="79"/>
      <c r="II5412" s="79"/>
      <c r="IJ5412" s="79"/>
      <c r="IK5412" s="79"/>
      <c r="IL5412" s="79"/>
    </row>
    <row r="5413" s="93" customFormat="1" ht="15.75" customHeight="1" spans="3:246">
      <c r="C5413" s="97"/>
      <c r="D5413" s="98"/>
      <c r="F5413" s="99"/>
      <c r="G5413" s="98"/>
      <c r="IE5413" s="79"/>
      <c r="IF5413" s="79"/>
      <c r="IG5413" s="79"/>
      <c r="IH5413" s="79"/>
      <c r="II5413" s="79"/>
      <c r="IJ5413" s="79"/>
      <c r="IK5413" s="79"/>
      <c r="IL5413" s="79"/>
    </row>
    <row r="5414" s="93" customFormat="1" ht="15.75" customHeight="1" spans="3:246">
      <c r="C5414" s="97"/>
      <c r="D5414" s="98"/>
      <c r="F5414" s="99"/>
      <c r="G5414" s="98"/>
      <c r="IE5414" s="79"/>
      <c r="IF5414" s="79"/>
      <c r="IG5414" s="79"/>
      <c r="IH5414" s="79"/>
      <c r="II5414" s="79"/>
      <c r="IJ5414" s="79"/>
      <c r="IK5414" s="79"/>
      <c r="IL5414" s="79"/>
    </row>
    <row r="5415" s="93" customFormat="1" ht="15.75" customHeight="1" spans="3:246">
      <c r="C5415" s="97"/>
      <c r="D5415" s="98"/>
      <c r="F5415" s="99"/>
      <c r="G5415" s="98"/>
      <c r="IE5415" s="79"/>
      <c r="IF5415" s="79"/>
      <c r="IG5415" s="79"/>
      <c r="IH5415" s="79"/>
      <c r="II5415" s="79"/>
      <c r="IJ5415" s="79"/>
      <c r="IK5415" s="79"/>
      <c r="IL5415" s="79"/>
    </row>
    <row r="5416" s="93" customFormat="1" ht="15.75" customHeight="1" spans="3:246">
      <c r="C5416" s="97"/>
      <c r="D5416" s="98"/>
      <c r="F5416" s="99"/>
      <c r="G5416" s="98"/>
      <c r="IE5416" s="79"/>
      <c r="IF5416" s="79"/>
      <c r="IG5416" s="79"/>
      <c r="IH5416" s="79"/>
      <c r="II5416" s="79"/>
      <c r="IJ5416" s="79"/>
      <c r="IK5416" s="79"/>
      <c r="IL5416" s="79"/>
    </row>
    <row r="5417" s="93" customFormat="1" ht="15.75" customHeight="1" spans="3:246">
      <c r="C5417" s="97"/>
      <c r="D5417" s="98"/>
      <c r="F5417" s="99"/>
      <c r="G5417" s="98"/>
      <c r="IE5417" s="79"/>
      <c r="IF5417" s="79"/>
      <c r="IG5417" s="79"/>
      <c r="IH5417" s="79"/>
      <c r="II5417" s="79"/>
      <c r="IJ5417" s="79"/>
      <c r="IK5417" s="79"/>
      <c r="IL5417" s="79"/>
    </row>
    <row r="5418" s="93" customFormat="1" ht="15.75" customHeight="1" spans="3:246">
      <c r="C5418" s="97"/>
      <c r="D5418" s="98"/>
      <c r="F5418" s="99"/>
      <c r="G5418" s="98"/>
      <c r="IE5418" s="79"/>
      <c r="IF5418" s="79"/>
      <c r="IG5418" s="79"/>
      <c r="IH5418" s="79"/>
      <c r="II5418" s="79"/>
      <c r="IJ5418" s="79"/>
      <c r="IK5418" s="79"/>
      <c r="IL5418" s="79"/>
    </row>
    <row r="5419" s="93" customFormat="1" ht="15.75" customHeight="1" spans="3:246">
      <c r="C5419" s="97"/>
      <c r="D5419" s="98"/>
      <c r="F5419" s="99"/>
      <c r="G5419" s="98"/>
      <c r="IE5419" s="79"/>
      <c r="IF5419" s="79"/>
      <c r="IG5419" s="79"/>
      <c r="IH5419" s="79"/>
      <c r="II5419" s="79"/>
      <c r="IJ5419" s="79"/>
      <c r="IK5419" s="79"/>
      <c r="IL5419" s="79"/>
    </row>
    <row r="5420" s="93" customFormat="1" ht="15.75" customHeight="1" spans="3:246">
      <c r="C5420" s="97"/>
      <c r="D5420" s="98"/>
      <c r="F5420" s="99"/>
      <c r="G5420" s="98"/>
      <c r="IE5420" s="79"/>
      <c r="IF5420" s="79"/>
      <c r="IG5420" s="79"/>
      <c r="IH5420" s="79"/>
      <c r="II5420" s="79"/>
      <c r="IJ5420" s="79"/>
      <c r="IK5420" s="79"/>
      <c r="IL5420" s="79"/>
    </row>
    <row r="5421" s="93" customFormat="1" ht="15.75" customHeight="1" spans="3:246">
      <c r="C5421" s="97"/>
      <c r="D5421" s="98"/>
      <c r="F5421" s="99"/>
      <c r="G5421" s="98"/>
      <c r="IE5421" s="79"/>
      <c r="IF5421" s="79"/>
      <c r="IG5421" s="79"/>
      <c r="IH5421" s="79"/>
      <c r="II5421" s="79"/>
      <c r="IJ5421" s="79"/>
      <c r="IK5421" s="79"/>
      <c r="IL5421" s="79"/>
    </row>
    <row r="5422" s="93" customFormat="1" ht="15.75" customHeight="1" spans="3:246">
      <c r="C5422" s="97"/>
      <c r="D5422" s="98"/>
      <c r="F5422" s="99"/>
      <c r="G5422" s="98"/>
      <c r="IE5422" s="79"/>
      <c r="IF5422" s="79"/>
      <c r="IG5422" s="79"/>
      <c r="IH5422" s="79"/>
      <c r="II5422" s="79"/>
      <c r="IJ5422" s="79"/>
      <c r="IK5422" s="79"/>
      <c r="IL5422" s="79"/>
    </row>
    <row r="5423" s="93" customFormat="1" ht="15.75" customHeight="1" spans="3:246">
      <c r="C5423" s="97"/>
      <c r="D5423" s="98"/>
      <c r="F5423" s="99"/>
      <c r="G5423" s="98"/>
      <c r="IE5423" s="79"/>
      <c r="IF5423" s="79"/>
      <c r="IG5423" s="79"/>
      <c r="IH5423" s="79"/>
      <c r="II5423" s="79"/>
      <c r="IJ5423" s="79"/>
      <c r="IK5423" s="79"/>
      <c r="IL5423" s="79"/>
    </row>
    <row r="5424" s="93" customFormat="1" ht="15.75" customHeight="1" spans="3:246">
      <c r="C5424" s="97"/>
      <c r="D5424" s="98"/>
      <c r="F5424" s="99"/>
      <c r="G5424" s="98"/>
      <c r="IE5424" s="79"/>
      <c r="IF5424" s="79"/>
      <c r="IG5424" s="79"/>
      <c r="IH5424" s="79"/>
      <c r="II5424" s="79"/>
      <c r="IJ5424" s="79"/>
      <c r="IK5424" s="79"/>
      <c r="IL5424" s="79"/>
    </row>
    <row r="5425" s="93" customFormat="1" ht="15.75" customHeight="1" spans="3:246">
      <c r="C5425" s="97"/>
      <c r="D5425" s="98"/>
      <c r="F5425" s="99"/>
      <c r="G5425" s="98"/>
      <c r="IE5425" s="79"/>
      <c r="IF5425" s="79"/>
      <c r="IG5425" s="79"/>
      <c r="IH5425" s="79"/>
      <c r="II5425" s="79"/>
      <c r="IJ5425" s="79"/>
      <c r="IK5425" s="79"/>
      <c r="IL5425" s="79"/>
    </row>
    <row r="5426" s="93" customFormat="1" ht="15.75" customHeight="1" spans="3:246">
      <c r="C5426" s="97"/>
      <c r="D5426" s="98"/>
      <c r="F5426" s="99"/>
      <c r="G5426" s="98"/>
      <c r="IE5426" s="79"/>
      <c r="IF5426" s="79"/>
      <c r="IG5426" s="79"/>
      <c r="IH5426" s="79"/>
      <c r="II5426" s="79"/>
      <c r="IJ5426" s="79"/>
      <c r="IK5426" s="79"/>
      <c r="IL5426" s="79"/>
    </row>
    <row r="5427" s="93" customFormat="1" ht="15.75" customHeight="1" spans="3:246">
      <c r="C5427" s="97"/>
      <c r="D5427" s="98"/>
      <c r="F5427" s="99"/>
      <c r="G5427" s="98"/>
      <c r="IE5427" s="79"/>
      <c r="IF5427" s="79"/>
      <c r="IG5427" s="79"/>
      <c r="IH5427" s="79"/>
      <c r="II5427" s="79"/>
      <c r="IJ5427" s="79"/>
      <c r="IK5427" s="79"/>
      <c r="IL5427" s="79"/>
    </row>
    <row r="5428" s="93" customFormat="1" ht="15.75" customHeight="1" spans="3:246">
      <c r="C5428" s="97"/>
      <c r="D5428" s="98"/>
      <c r="F5428" s="99"/>
      <c r="G5428" s="98"/>
      <c r="IE5428" s="79"/>
      <c r="IF5428" s="79"/>
      <c r="IG5428" s="79"/>
      <c r="IH5428" s="79"/>
      <c r="II5428" s="79"/>
      <c r="IJ5428" s="79"/>
      <c r="IK5428" s="79"/>
      <c r="IL5428" s="79"/>
    </row>
    <row r="5429" s="93" customFormat="1" ht="15.75" customHeight="1" spans="3:246">
      <c r="C5429" s="97"/>
      <c r="D5429" s="98"/>
      <c r="F5429" s="99"/>
      <c r="G5429" s="98"/>
      <c r="IE5429" s="79"/>
      <c r="IF5429" s="79"/>
      <c r="IG5429" s="79"/>
      <c r="IH5429" s="79"/>
      <c r="II5429" s="79"/>
      <c r="IJ5429" s="79"/>
      <c r="IK5429" s="79"/>
      <c r="IL5429" s="79"/>
    </row>
    <row r="5430" s="93" customFormat="1" ht="15.75" customHeight="1" spans="3:246">
      <c r="C5430" s="97"/>
      <c r="D5430" s="98"/>
      <c r="F5430" s="99"/>
      <c r="G5430" s="98"/>
      <c r="IE5430" s="79"/>
      <c r="IF5430" s="79"/>
      <c r="IG5430" s="79"/>
      <c r="IH5430" s="79"/>
      <c r="II5430" s="79"/>
      <c r="IJ5430" s="79"/>
      <c r="IK5430" s="79"/>
      <c r="IL5430" s="79"/>
    </row>
    <row r="5431" s="93" customFormat="1" ht="15.75" customHeight="1" spans="3:246">
      <c r="C5431" s="97"/>
      <c r="D5431" s="98"/>
      <c r="F5431" s="99"/>
      <c r="G5431" s="98"/>
      <c r="IE5431" s="79"/>
      <c r="IF5431" s="79"/>
      <c r="IG5431" s="79"/>
      <c r="IH5431" s="79"/>
      <c r="II5431" s="79"/>
      <c r="IJ5431" s="79"/>
      <c r="IK5431" s="79"/>
      <c r="IL5431" s="79"/>
    </row>
    <row r="5432" s="93" customFormat="1" ht="15.75" customHeight="1" spans="3:246">
      <c r="C5432" s="97"/>
      <c r="D5432" s="98"/>
      <c r="F5432" s="99"/>
      <c r="G5432" s="98"/>
      <c r="IE5432" s="79"/>
      <c r="IF5432" s="79"/>
      <c r="IG5432" s="79"/>
      <c r="IH5432" s="79"/>
      <c r="II5432" s="79"/>
      <c r="IJ5432" s="79"/>
      <c r="IK5432" s="79"/>
      <c r="IL5432" s="79"/>
    </row>
    <row r="5433" s="93" customFormat="1" ht="15.75" customHeight="1" spans="3:246">
      <c r="C5433" s="97"/>
      <c r="D5433" s="98"/>
      <c r="F5433" s="99"/>
      <c r="G5433" s="98"/>
      <c r="IE5433" s="79"/>
      <c r="IF5433" s="79"/>
      <c r="IG5433" s="79"/>
      <c r="IH5433" s="79"/>
      <c r="II5433" s="79"/>
      <c r="IJ5433" s="79"/>
      <c r="IK5433" s="79"/>
      <c r="IL5433" s="79"/>
    </row>
    <row r="5434" s="93" customFormat="1" ht="15.75" customHeight="1" spans="3:246">
      <c r="C5434" s="97"/>
      <c r="D5434" s="98"/>
      <c r="F5434" s="99"/>
      <c r="G5434" s="98"/>
      <c r="IE5434" s="79"/>
      <c r="IF5434" s="79"/>
      <c r="IG5434" s="79"/>
      <c r="IH5434" s="79"/>
      <c r="II5434" s="79"/>
      <c r="IJ5434" s="79"/>
      <c r="IK5434" s="79"/>
      <c r="IL5434" s="79"/>
    </row>
    <row r="5435" s="93" customFormat="1" ht="15.75" customHeight="1" spans="3:246">
      <c r="C5435" s="97"/>
      <c r="D5435" s="98"/>
      <c r="F5435" s="99"/>
      <c r="G5435" s="98"/>
      <c r="IE5435" s="79"/>
      <c r="IF5435" s="79"/>
      <c r="IG5435" s="79"/>
      <c r="IH5435" s="79"/>
      <c r="II5435" s="79"/>
      <c r="IJ5435" s="79"/>
      <c r="IK5435" s="79"/>
      <c r="IL5435" s="79"/>
    </row>
    <row r="5436" s="93" customFormat="1" ht="15.75" customHeight="1" spans="3:246">
      <c r="C5436" s="97"/>
      <c r="D5436" s="98"/>
      <c r="F5436" s="99"/>
      <c r="G5436" s="98"/>
      <c r="IE5436" s="79"/>
      <c r="IF5436" s="79"/>
      <c r="IG5436" s="79"/>
      <c r="IH5436" s="79"/>
      <c r="II5436" s="79"/>
      <c r="IJ5436" s="79"/>
      <c r="IK5436" s="79"/>
      <c r="IL5436" s="79"/>
    </row>
    <row r="5437" s="93" customFormat="1" ht="15.75" customHeight="1" spans="3:246">
      <c r="C5437" s="97"/>
      <c r="D5437" s="98"/>
      <c r="F5437" s="99"/>
      <c r="G5437" s="98"/>
      <c r="IE5437" s="79"/>
      <c r="IF5437" s="79"/>
      <c r="IG5437" s="79"/>
      <c r="IH5437" s="79"/>
      <c r="II5437" s="79"/>
      <c r="IJ5437" s="79"/>
      <c r="IK5437" s="79"/>
      <c r="IL5437" s="79"/>
    </row>
    <row r="5438" s="93" customFormat="1" ht="15.75" customHeight="1" spans="3:246">
      <c r="C5438" s="97"/>
      <c r="D5438" s="98"/>
      <c r="F5438" s="99"/>
      <c r="G5438" s="98"/>
      <c r="IE5438" s="79"/>
      <c r="IF5438" s="79"/>
      <c r="IG5438" s="79"/>
      <c r="IH5438" s="79"/>
      <c r="II5438" s="79"/>
      <c r="IJ5438" s="79"/>
      <c r="IK5438" s="79"/>
      <c r="IL5438" s="79"/>
    </row>
    <row r="5439" s="93" customFormat="1" ht="15.75" customHeight="1" spans="3:246">
      <c r="C5439" s="97"/>
      <c r="D5439" s="98"/>
      <c r="F5439" s="99"/>
      <c r="G5439" s="98"/>
      <c r="IE5439" s="79"/>
      <c r="IF5439" s="79"/>
      <c r="IG5439" s="79"/>
      <c r="IH5439" s="79"/>
      <c r="II5439" s="79"/>
      <c r="IJ5439" s="79"/>
      <c r="IK5439" s="79"/>
      <c r="IL5439" s="79"/>
    </row>
    <row r="5440" s="93" customFormat="1" ht="15.75" customHeight="1" spans="3:246">
      <c r="C5440" s="97"/>
      <c r="D5440" s="98"/>
      <c r="F5440" s="99"/>
      <c r="G5440" s="98"/>
      <c r="IE5440" s="79"/>
      <c r="IF5440" s="79"/>
      <c r="IG5440" s="79"/>
      <c r="IH5440" s="79"/>
      <c r="II5440" s="79"/>
      <c r="IJ5440" s="79"/>
      <c r="IK5440" s="79"/>
      <c r="IL5440" s="79"/>
    </row>
    <row r="5441" s="93" customFormat="1" ht="15.75" customHeight="1" spans="3:246">
      <c r="C5441" s="97"/>
      <c r="D5441" s="98"/>
      <c r="F5441" s="99"/>
      <c r="G5441" s="98"/>
      <c r="IE5441" s="79"/>
      <c r="IF5441" s="79"/>
      <c r="IG5441" s="79"/>
      <c r="IH5441" s="79"/>
      <c r="II5441" s="79"/>
      <c r="IJ5441" s="79"/>
      <c r="IK5441" s="79"/>
      <c r="IL5441" s="79"/>
    </row>
    <row r="5442" s="93" customFormat="1" ht="15.75" customHeight="1" spans="3:246">
      <c r="C5442" s="97"/>
      <c r="D5442" s="98"/>
      <c r="F5442" s="99"/>
      <c r="G5442" s="98"/>
      <c r="IE5442" s="79"/>
      <c r="IF5442" s="79"/>
      <c r="IG5442" s="79"/>
      <c r="IH5442" s="79"/>
      <c r="II5442" s="79"/>
      <c r="IJ5442" s="79"/>
      <c r="IK5442" s="79"/>
      <c r="IL5442" s="79"/>
    </row>
    <row r="5443" s="93" customFormat="1" ht="15.75" customHeight="1" spans="3:246">
      <c r="C5443" s="97"/>
      <c r="D5443" s="98"/>
      <c r="F5443" s="99"/>
      <c r="G5443" s="98"/>
      <c r="IE5443" s="79"/>
      <c r="IF5443" s="79"/>
      <c r="IG5443" s="79"/>
      <c r="IH5443" s="79"/>
      <c r="II5443" s="79"/>
      <c r="IJ5443" s="79"/>
      <c r="IK5443" s="79"/>
      <c r="IL5443" s="79"/>
    </row>
    <row r="5444" s="93" customFormat="1" ht="15.75" customHeight="1" spans="3:246">
      <c r="C5444" s="97"/>
      <c r="D5444" s="98"/>
      <c r="F5444" s="99"/>
      <c r="G5444" s="98"/>
      <c r="IE5444" s="79"/>
      <c r="IF5444" s="79"/>
      <c r="IG5444" s="79"/>
      <c r="IH5444" s="79"/>
      <c r="II5444" s="79"/>
      <c r="IJ5444" s="79"/>
      <c r="IK5444" s="79"/>
      <c r="IL5444" s="79"/>
    </row>
    <row r="5445" s="93" customFormat="1" ht="15.75" customHeight="1" spans="3:246">
      <c r="C5445" s="97"/>
      <c r="D5445" s="98"/>
      <c r="F5445" s="99"/>
      <c r="G5445" s="98"/>
      <c r="IE5445" s="79"/>
      <c r="IF5445" s="79"/>
      <c r="IG5445" s="79"/>
      <c r="IH5445" s="79"/>
      <c r="II5445" s="79"/>
      <c r="IJ5445" s="79"/>
      <c r="IK5445" s="79"/>
      <c r="IL5445" s="79"/>
    </row>
    <row r="5446" s="93" customFormat="1" ht="15.75" customHeight="1" spans="3:246">
      <c r="C5446" s="97"/>
      <c r="D5446" s="98"/>
      <c r="F5446" s="99"/>
      <c r="G5446" s="98"/>
      <c r="IE5446" s="79"/>
      <c r="IF5446" s="79"/>
      <c r="IG5446" s="79"/>
      <c r="IH5446" s="79"/>
      <c r="II5446" s="79"/>
      <c r="IJ5446" s="79"/>
      <c r="IK5446" s="79"/>
      <c r="IL5446" s="79"/>
    </row>
    <row r="5447" s="93" customFormat="1" ht="15.75" customHeight="1" spans="3:246">
      <c r="C5447" s="97"/>
      <c r="D5447" s="98"/>
      <c r="F5447" s="99"/>
      <c r="G5447" s="98"/>
      <c r="IE5447" s="79"/>
      <c r="IF5447" s="79"/>
      <c r="IG5447" s="79"/>
      <c r="IH5447" s="79"/>
      <c r="II5447" s="79"/>
      <c r="IJ5447" s="79"/>
      <c r="IK5447" s="79"/>
      <c r="IL5447" s="79"/>
    </row>
    <row r="5448" s="93" customFormat="1" ht="15.75" customHeight="1" spans="3:246">
      <c r="C5448" s="97"/>
      <c r="D5448" s="98"/>
      <c r="F5448" s="99"/>
      <c r="G5448" s="98"/>
      <c r="IE5448" s="79"/>
      <c r="IF5448" s="79"/>
      <c r="IG5448" s="79"/>
      <c r="IH5448" s="79"/>
      <c r="II5448" s="79"/>
      <c r="IJ5448" s="79"/>
      <c r="IK5448" s="79"/>
      <c r="IL5448" s="79"/>
    </row>
    <row r="5449" s="93" customFormat="1" ht="15.75" customHeight="1" spans="3:246">
      <c r="C5449" s="97"/>
      <c r="D5449" s="98"/>
      <c r="F5449" s="99"/>
      <c r="G5449" s="98"/>
      <c r="IE5449" s="79"/>
      <c r="IF5449" s="79"/>
      <c r="IG5449" s="79"/>
      <c r="IH5449" s="79"/>
      <c r="II5449" s="79"/>
      <c r="IJ5449" s="79"/>
      <c r="IK5449" s="79"/>
      <c r="IL5449" s="79"/>
    </row>
    <row r="5450" s="93" customFormat="1" ht="15.75" customHeight="1" spans="3:246">
      <c r="C5450" s="97"/>
      <c r="D5450" s="98"/>
      <c r="F5450" s="99"/>
      <c r="G5450" s="98"/>
      <c r="IE5450" s="79"/>
      <c r="IF5450" s="79"/>
      <c r="IG5450" s="79"/>
      <c r="IH5450" s="79"/>
      <c r="II5450" s="79"/>
      <c r="IJ5450" s="79"/>
      <c r="IK5450" s="79"/>
      <c r="IL5450" s="79"/>
    </row>
    <row r="5451" s="93" customFormat="1" ht="15.75" customHeight="1" spans="3:246">
      <c r="C5451" s="97"/>
      <c r="D5451" s="98"/>
      <c r="F5451" s="99"/>
      <c r="G5451" s="98"/>
      <c r="IE5451" s="79"/>
      <c r="IF5451" s="79"/>
      <c r="IG5451" s="79"/>
      <c r="IH5451" s="79"/>
      <c r="II5451" s="79"/>
      <c r="IJ5451" s="79"/>
      <c r="IK5451" s="79"/>
      <c r="IL5451" s="79"/>
    </row>
    <row r="5452" s="93" customFormat="1" ht="15.75" customHeight="1" spans="3:246">
      <c r="C5452" s="97"/>
      <c r="D5452" s="98"/>
      <c r="F5452" s="99"/>
      <c r="G5452" s="98"/>
      <c r="IE5452" s="79"/>
      <c r="IF5452" s="79"/>
      <c r="IG5452" s="79"/>
      <c r="IH5452" s="79"/>
      <c r="II5452" s="79"/>
      <c r="IJ5452" s="79"/>
      <c r="IK5452" s="79"/>
      <c r="IL5452" s="79"/>
    </row>
    <row r="5453" s="93" customFormat="1" ht="15.75" customHeight="1" spans="3:246">
      <c r="C5453" s="97"/>
      <c r="D5453" s="98"/>
      <c r="F5453" s="99"/>
      <c r="G5453" s="98"/>
      <c r="IE5453" s="79"/>
      <c r="IF5453" s="79"/>
      <c r="IG5453" s="79"/>
      <c r="IH5453" s="79"/>
      <c r="II5453" s="79"/>
      <c r="IJ5453" s="79"/>
      <c r="IK5453" s="79"/>
      <c r="IL5453" s="79"/>
    </row>
    <row r="5454" s="93" customFormat="1" ht="15.75" customHeight="1" spans="3:246">
      <c r="C5454" s="97"/>
      <c r="D5454" s="98"/>
      <c r="F5454" s="99"/>
      <c r="G5454" s="98"/>
      <c r="IE5454" s="79"/>
      <c r="IF5454" s="79"/>
      <c r="IG5454" s="79"/>
      <c r="IH5454" s="79"/>
      <c r="II5454" s="79"/>
      <c r="IJ5454" s="79"/>
      <c r="IK5454" s="79"/>
      <c r="IL5454" s="79"/>
    </row>
    <row r="5455" s="93" customFormat="1" ht="15.75" customHeight="1" spans="3:246">
      <c r="C5455" s="97"/>
      <c r="D5455" s="98"/>
      <c r="F5455" s="99"/>
      <c r="G5455" s="98"/>
      <c r="IE5455" s="79"/>
      <c r="IF5455" s="79"/>
      <c r="IG5455" s="79"/>
      <c r="IH5455" s="79"/>
      <c r="II5455" s="79"/>
      <c r="IJ5455" s="79"/>
      <c r="IK5455" s="79"/>
      <c r="IL5455" s="79"/>
    </row>
    <row r="5456" s="93" customFormat="1" ht="15.75" customHeight="1" spans="3:246">
      <c r="C5456" s="97"/>
      <c r="D5456" s="98"/>
      <c r="F5456" s="99"/>
      <c r="G5456" s="98"/>
      <c r="IE5456" s="79"/>
      <c r="IF5456" s="79"/>
      <c r="IG5456" s="79"/>
      <c r="IH5456" s="79"/>
      <c r="II5456" s="79"/>
      <c r="IJ5456" s="79"/>
      <c r="IK5456" s="79"/>
      <c r="IL5456" s="79"/>
    </row>
    <row r="5457" s="93" customFormat="1" ht="15.75" customHeight="1" spans="3:246">
      <c r="C5457" s="97"/>
      <c r="D5457" s="98"/>
      <c r="F5457" s="99"/>
      <c r="G5457" s="98"/>
      <c r="IE5457" s="79"/>
      <c r="IF5457" s="79"/>
      <c r="IG5457" s="79"/>
      <c r="IH5457" s="79"/>
      <c r="II5457" s="79"/>
      <c r="IJ5457" s="79"/>
      <c r="IK5457" s="79"/>
      <c r="IL5457" s="79"/>
    </row>
    <row r="5458" s="93" customFormat="1" ht="15.75" customHeight="1" spans="3:246">
      <c r="C5458" s="97"/>
      <c r="D5458" s="98"/>
      <c r="F5458" s="99"/>
      <c r="G5458" s="98"/>
      <c r="IE5458" s="79"/>
      <c r="IF5458" s="79"/>
      <c r="IG5458" s="79"/>
      <c r="IH5458" s="79"/>
      <c r="II5458" s="79"/>
      <c r="IJ5458" s="79"/>
      <c r="IK5458" s="79"/>
      <c r="IL5458" s="79"/>
    </row>
    <row r="5459" s="93" customFormat="1" ht="15.75" customHeight="1" spans="3:246">
      <c r="C5459" s="97"/>
      <c r="D5459" s="98"/>
      <c r="F5459" s="99"/>
      <c r="G5459" s="98"/>
      <c r="IE5459" s="79"/>
      <c r="IF5459" s="79"/>
      <c r="IG5459" s="79"/>
      <c r="IH5459" s="79"/>
      <c r="II5459" s="79"/>
      <c r="IJ5459" s="79"/>
      <c r="IK5459" s="79"/>
      <c r="IL5459" s="79"/>
    </row>
    <row r="5460" s="93" customFormat="1" ht="15.75" customHeight="1" spans="3:246">
      <c r="C5460" s="97"/>
      <c r="D5460" s="98"/>
      <c r="F5460" s="99"/>
      <c r="G5460" s="98"/>
      <c r="IE5460" s="79"/>
      <c r="IF5460" s="79"/>
      <c r="IG5460" s="79"/>
      <c r="IH5460" s="79"/>
      <c r="II5460" s="79"/>
      <c r="IJ5460" s="79"/>
      <c r="IK5460" s="79"/>
      <c r="IL5460" s="79"/>
    </row>
    <row r="5461" s="93" customFormat="1" ht="15.75" customHeight="1" spans="3:246">
      <c r="C5461" s="97"/>
      <c r="D5461" s="98"/>
      <c r="F5461" s="99"/>
      <c r="G5461" s="98"/>
      <c r="IE5461" s="79"/>
      <c r="IF5461" s="79"/>
      <c r="IG5461" s="79"/>
      <c r="IH5461" s="79"/>
      <c r="II5461" s="79"/>
      <c r="IJ5461" s="79"/>
      <c r="IK5461" s="79"/>
      <c r="IL5461" s="79"/>
    </row>
    <row r="5462" s="93" customFormat="1" ht="15.75" customHeight="1" spans="3:246">
      <c r="C5462" s="97"/>
      <c r="D5462" s="98"/>
      <c r="F5462" s="99"/>
      <c r="G5462" s="98"/>
      <c r="IE5462" s="79"/>
      <c r="IF5462" s="79"/>
      <c r="IG5462" s="79"/>
      <c r="IH5462" s="79"/>
      <c r="II5462" s="79"/>
      <c r="IJ5462" s="79"/>
      <c r="IK5462" s="79"/>
      <c r="IL5462" s="79"/>
    </row>
    <row r="5463" s="93" customFormat="1" ht="15.75" customHeight="1" spans="3:246">
      <c r="C5463" s="97"/>
      <c r="D5463" s="98"/>
      <c r="F5463" s="99"/>
      <c r="G5463" s="98"/>
      <c r="IE5463" s="79"/>
      <c r="IF5463" s="79"/>
      <c r="IG5463" s="79"/>
      <c r="IH5463" s="79"/>
      <c r="II5463" s="79"/>
      <c r="IJ5463" s="79"/>
      <c r="IK5463" s="79"/>
      <c r="IL5463" s="79"/>
    </row>
    <row r="5464" s="93" customFormat="1" ht="15.75" customHeight="1" spans="3:246">
      <c r="C5464" s="97"/>
      <c r="D5464" s="98"/>
      <c r="F5464" s="99"/>
      <c r="G5464" s="98"/>
      <c r="IE5464" s="79"/>
      <c r="IF5464" s="79"/>
      <c r="IG5464" s="79"/>
      <c r="IH5464" s="79"/>
      <c r="II5464" s="79"/>
      <c r="IJ5464" s="79"/>
      <c r="IK5464" s="79"/>
      <c r="IL5464" s="79"/>
    </row>
    <row r="5465" s="93" customFormat="1" ht="15.75" customHeight="1" spans="3:246">
      <c r="C5465" s="97"/>
      <c r="D5465" s="98"/>
      <c r="F5465" s="99"/>
      <c r="G5465" s="98"/>
      <c r="IE5465" s="79"/>
      <c r="IF5465" s="79"/>
      <c r="IG5465" s="79"/>
      <c r="IH5465" s="79"/>
      <c r="II5465" s="79"/>
      <c r="IJ5465" s="79"/>
      <c r="IK5465" s="79"/>
      <c r="IL5465" s="79"/>
    </row>
    <row r="5466" s="93" customFormat="1" ht="15.75" customHeight="1" spans="3:246">
      <c r="C5466" s="97"/>
      <c r="D5466" s="98"/>
      <c r="F5466" s="99"/>
      <c r="G5466" s="98"/>
      <c r="IE5466" s="79"/>
      <c r="IF5466" s="79"/>
      <c r="IG5466" s="79"/>
      <c r="IH5466" s="79"/>
      <c r="II5466" s="79"/>
      <c r="IJ5466" s="79"/>
      <c r="IK5466" s="79"/>
      <c r="IL5466" s="79"/>
    </row>
    <row r="5467" s="93" customFormat="1" ht="15.75" customHeight="1" spans="3:246">
      <c r="C5467" s="97"/>
      <c r="D5467" s="98"/>
      <c r="F5467" s="99"/>
      <c r="G5467" s="98"/>
      <c r="IE5467" s="79"/>
      <c r="IF5467" s="79"/>
      <c r="IG5467" s="79"/>
      <c r="IH5467" s="79"/>
      <c r="II5467" s="79"/>
      <c r="IJ5467" s="79"/>
      <c r="IK5467" s="79"/>
      <c r="IL5467" s="79"/>
    </row>
    <row r="5468" s="93" customFormat="1" ht="15.75" customHeight="1" spans="3:246">
      <c r="C5468" s="97"/>
      <c r="D5468" s="98"/>
      <c r="F5468" s="99"/>
      <c r="G5468" s="98"/>
      <c r="IE5468" s="79"/>
      <c r="IF5468" s="79"/>
      <c r="IG5468" s="79"/>
      <c r="IH5468" s="79"/>
      <c r="II5468" s="79"/>
      <c r="IJ5468" s="79"/>
      <c r="IK5468" s="79"/>
      <c r="IL5468" s="79"/>
    </row>
    <row r="5469" s="93" customFormat="1" ht="15.75" customHeight="1" spans="3:246">
      <c r="C5469" s="97"/>
      <c r="D5469" s="98"/>
      <c r="F5469" s="99"/>
      <c r="G5469" s="98"/>
      <c r="IE5469" s="79"/>
      <c r="IF5469" s="79"/>
      <c r="IG5469" s="79"/>
      <c r="IH5469" s="79"/>
      <c r="II5469" s="79"/>
      <c r="IJ5469" s="79"/>
      <c r="IK5469" s="79"/>
      <c r="IL5469" s="79"/>
    </row>
    <row r="5470" s="93" customFormat="1" ht="15.75" customHeight="1" spans="3:246">
      <c r="C5470" s="97"/>
      <c r="D5470" s="98"/>
      <c r="F5470" s="99"/>
      <c r="G5470" s="98"/>
      <c r="IE5470" s="79"/>
      <c r="IF5470" s="79"/>
      <c r="IG5470" s="79"/>
      <c r="IH5470" s="79"/>
      <c r="II5470" s="79"/>
      <c r="IJ5470" s="79"/>
      <c r="IK5470" s="79"/>
      <c r="IL5470" s="79"/>
    </row>
    <row r="5471" s="93" customFormat="1" ht="15.75" customHeight="1" spans="3:246">
      <c r="C5471" s="97"/>
      <c r="D5471" s="98"/>
      <c r="F5471" s="99"/>
      <c r="G5471" s="98"/>
      <c r="IE5471" s="79"/>
      <c r="IF5471" s="79"/>
      <c r="IG5471" s="79"/>
      <c r="IH5471" s="79"/>
      <c r="II5471" s="79"/>
      <c r="IJ5471" s="79"/>
      <c r="IK5471" s="79"/>
      <c r="IL5471" s="79"/>
    </row>
    <row r="5472" s="93" customFormat="1" ht="15.75" customHeight="1" spans="3:246">
      <c r="C5472" s="97"/>
      <c r="D5472" s="98"/>
      <c r="F5472" s="99"/>
      <c r="G5472" s="98"/>
      <c r="IE5472" s="79"/>
      <c r="IF5472" s="79"/>
      <c r="IG5472" s="79"/>
      <c r="IH5472" s="79"/>
      <c r="II5472" s="79"/>
      <c r="IJ5472" s="79"/>
      <c r="IK5472" s="79"/>
      <c r="IL5472" s="79"/>
    </row>
    <row r="5473" s="93" customFormat="1" ht="15.75" customHeight="1" spans="3:246">
      <c r="C5473" s="97"/>
      <c r="D5473" s="98"/>
      <c r="F5473" s="99"/>
      <c r="G5473" s="98"/>
      <c r="IE5473" s="79"/>
      <c r="IF5473" s="79"/>
      <c r="IG5473" s="79"/>
      <c r="IH5473" s="79"/>
      <c r="II5473" s="79"/>
      <c r="IJ5473" s="79"/>
      <c r="IK5473" s="79"/>
      <c r="IL5473" s="79"/>
    </row>
    <row r="5474" s="93" customFormat="1" ht="15.75" customHeight="1" spans="3:246">
      <c r="C5474" s="97"/>
      <c r="D5474" s="98"/>
      <c r="F5474" s="99"/>
      <c r="G5474" s="98"/>
      <c r="IE5474" s="79"/>
      <c r="IF5474" s="79"/>
      <c r="IG5474" s="79"/>
      <c r="IH5474" s="79"/>
      <c r="II5474" s="79"/>
      <c r="IJ5474" s="79"/>
      <c r="IK5474" s="79"/>
      <c r="IL5474" s="79"/>
    </row>
    <row r="5475" s="93" customFormat="1" ht="15.75" customHeight="1" spans="3:246">
      <c r="C5475" s="97"/>
      <c r="D5475" s="98"/>
      <c r="F5475" s="99"/>
      <c r="G5475" s="98"/>
      <c r="IE5475" s="79"/>
      <c r="IF5475" s="79"/>
      <c r="IG5475" s="79"/>
      <c r="IH5475" s="79"/>
      <c r="II5475" s="79"/>
      <c r="IJ5475" s="79"/>
      <c r="IK5475" s="79"/>
      <c r="IL5475" s="79"/>
    </row>
    <row r="5476" s="93" customFormat="1" ht="15.75" customHeight="1" spans="3:246">
      <c r="C5476" s="97"/>
      <c r="D5476" s="98"/>
      <c r="F5476" s="99"/>
      <c r="G5476" s="98"/>
      <c r="IE5476" s="79"/>
      <c r="IF5476" s="79"/>
      <c r="IG5476" s="79"/>
      <c r="IH5476" s="79"/>
      <c r="II5476" s="79"/>
      <c r="IJ5476" s="79"/>
      <c r="IK5476" s="79"/>
      <c r="IL5476" s="79"/>
    </row>
    <row r="5477" s="93" customFormat="1" ht="15.75" customHeight="1" spans="3:246">
      <c r="C5477" s="97"/>
      <c r="D5477" s="98"/>
      <c r="F5477" s="99"/>
      <c r="G5477" s="98"/>
      <c r="IE5477" s="79"/>
      <c r="IF5477" s="79"/>
      <c r="IG5477" s="79"/>
      <c r="IH5477" s="79"/>
      <c r="II5477" s="79"/>
      <c r="IJ5477" s="79"/>
      <c r="IK5477" s="79"/>
      <c r="IL5477" s="79"/>
    </row>
    <row r="5478" s="93" customFormat="1" ht="15.75" customHeight="1" spans="3:246">
      <c r="C5478" s="97"/>
      <c r="D5478" s="98"/>
      <c r="F5478" s="99"/>
      <c r="G5478" s="98"/>
      <c r="IE5478" s="79"/>
      <c r="IF5478" s="79"/>
      <c r="IG5478" s="79"/>
      <c r="IH5478" s="79"/>
      <c r="II5478" s="79"/>
      <c r="IJ5478" s="79"/>
      <c r="IK5478" s="79"/>
      <c r="IL5478" s="79"/>
    </row>
    <row r="5479" s="93" customFormat="1" ht="15.75" customHeight="1" spans="3:246">
      <c r="C5479" s="97"/>
      <c r="D5479" s="98"/>
      <c r="F5479" s="99"/>
      <c r="G5479" s="98"/>
      <c r="IE5479" s="79"/>
      <c r="IF5479" s="79"/>
      <c r="IG5479" s="79"/>
      <c r="IH5479" s="79"/>
      <c r="II5479" s="79"/>
      <c r="IJ5479" s="79"/>
      <c r="IK5479" s="79"/>
      <c r="IL5479" s="79"/>
    </row>
    <row r="5480" s="93" customFormat="1" ht="15.75" customHeight="1" spans="3:246">
      <c r="C5480" s="97"/>
      <c r="D5480" s="98"/>
      <c r="F5480" s="99"/>
      <c r="G5480" s="98"/>
      <c r="IE5480" s="79"/>
      <c r="IF5480" s="79"/>
      <c r="IG5480" s="79"/>
      <c r="IH5480" s="79"/>
      <c r="II5480" s="79"/>
      <c r="IJ5480" s="79"/>
      <c r="IK5480" s="79"/>
      <c r="IL5480" s="79"/>
    </row>
    <row r="5481" s="93" customFormat="1" ht="15.75" customHeight="1" spans="3:246">
      <c r="C5481" s="97"/>
      <c r="D5481" s="98"/>
      <c r="F5481" s="99"/>
      <c r="G5481" s="98"/>
      <c r="IE5481" s="79"/>
      <c r="IF5481" s="79"/>
      <c r="IG5481" s="79"/>
      <c r="IH5481" s="79"/>
      <c r="II5481" s="79"/>
      <c r="IJ5481" s="79"/>
      <c r="IK5481" s="79"/>
      <c r="IL5481" s="79"/>
    </row>
    <row r="5482" s="93" customFormat="1" ht="15.75" customHeight="1" spans="3:246">
      <c r="C5482" s="97"/>
      <c r="D5482" s="98"/>
      <c r="F5482" s="99"/>
      <c r="G5482" s="98"/>
      <c r="IE5482" s="79"/>
      <c r="IF5482" s="79"/>
      <c r="IG5482" s="79"/>
      <c r="IH5482" s="79"/>
      <c r="II5482" s="79"/>
      <c r="IJ5482" s="79"/>
      <c r="IK5482" s="79"/>
      <c r="IL5482" s="79"/>
    </row>
    <row r="5483" s="93" customFormat="1" ht="15.75" customHeight="1" spans="3:246">
      <c r="C5483" s="97"/>
      <c r="D5483" s="98"/>
      <c r="F5483" s="99"/>
      <c r="G5483" s="98"/>
      <c r="IE5483" s="79"/>
      <c r="IF5483" s="79"/>
      <c r="IG5483" s="79"/>
      <c r="IH5483" s="79"/>
      <c r="II5483" s="79"/>
      <c r="IJ5483" s="79"/>
      <c r="IK5483" s="79"/>
      <c r="IL5483" s="79"/>
    </row>
    <row r="5484" s="93" customFormat="1" ht="15.75" customHeight="1" spans="3:246">
      <c r="C5484" s="97"/>
      <c r="D5484" s="98"/>
      <c r="F5484" s="99"/>
      <c r="G5484" s="98"/>
      <c r="IE5484" s="79"/>
      <c r="IF5484" s="79"/>
      <c r="IG5484" s="79"/>
      <c r="IH5484" s="79"/>
      <c r="II5484" s="79"/>
      <c r="IJ5484" s="79"/>
      <c r="IK5484" s="79"/>
      <c r="IL5484" s="79"/>
    </row>
    <row r="5485" s="93" customFormat="1" ht="15.75" customHeight="1" spans="3:246">
      <c r="C5485" s="97"/>
      <c r="D5485" s="98"/>
      <c r="F5485" s="99"/>
      <c r="G5485" s="98"/>
      <c r="IE5485" s="79"/>
      <c r="IF5485" s="79"/>
      <c r="IG5485" s="79"/>
      <c r="IH5485" s="79"/>
      <c r="II5485" s="79"/>
      <c r="IJ5485" s="79"/>
      <c r="IK5485" s="79"/>
      <c r="IL5485" s="79"/>
    </row>
    <row r="5486" s="93" customFormat="1" ht="15.75" customHeight="1" spans="3:246">
      <c r="C5486" s="97"/>
      <c r="D5486" s="98"/>
      <c r="F5486" s="99"/>
      <c r="G5486" s="98"/>
      <c r="IE5486" s="79"/>
      <c r="IF5486" s="79"/>
      <c r="IG5486" s="79"/>
      <c r="IH5486" s="79"/>
      <c r="II5486" s="79"/>
      <c r="IJ5486" s="79"/>
      <c r="IK5486" s="79"/>
      <c r="IL5486" s="79"/>
    </row>
    <row r="5487" s="93" customFormat="1" ht="15.75" customHeight="1" spans="3:246">
      <c r="C5487" s="97"/>
      <c r="D5487" s="98"/>
      <c r="F5487" s="99"/>
      <c r="G5487" s="98"/>
      <c r="IE5487" s="79"/>
      <c r="IF5487" s="79"/>
      <c r="IG5487" s="79"/>
      <c r="IH5487" s="79"/>
      <c r="II5487" s="79"/>
      <c r="IJ5487" s="79"/>
      <c r="IK5487" s="79"/>
      <c r="IL5487" s="79"/>
    </row>
    <row r="5488" s="93" customFormat="1" ht="15.75" customHeight="1" spans="3:246">
      <c r="C5488" s="97"/>
      <c r="D5488" s="98"/>
      <c r="F5488" s="99"/>
      <c r="G5488" s="98"/>
      <c r="IE5488" s="79"/>
      <c r="IF5488" s="79"/>
      <c r="IG5488" s="79"/>
      <c r="IH5488" s="79"/>
      <c r="II5488" s="79"/>
      <c r="IJ5488" s="79"/>
      <c r="IK5488" s="79"/>
      <c r="IL5488" s="79"/>
    </row>
    <row r="5489" s="93" customFormat="1" ht="15.75" customHeight="1" spans="3:246">
      <c r="C5489" s="97"/>
      <c r="D5489" s="98"/>
      <c r="F5489" s="99"/>
      <c r="G5489" s="98"/>
      <c r="IE5489" s="79"/>
      <c r="IF5489" s="79"/>
      <c r="IG5489" s="79"/>
      <c r="IH5489" s="79"/>
      <c r="II5489" s="79"/>
      <c r="IJ5489" s="79"/>
      <c r="IK5489" s="79"/>
      <c r="IL5489" s="79"/>
    </row>
    <row r="5490" s="93" customFormat="1" ht="15.75" customHeight="1" spans="3:246">
      <c r="C5490" s="97"/>
      <c r="D5490" s="98"/>
      <c r="F5490" s="99"/>
      <c r="G5490" s="98"/>
      <c r="IE5490" s="79"/>
      <c r="IF5490" s="79"/>
      <c r="IG5490" s="79"/>
      <c r="IH5490" s="79"/>
      <c r="II5490" s="79"/>
      <c r="IJ5490" s="79"/>
      <c r="IK5490" s="79"/>
      <c r="IL5490" s="79"/>
    </row>
    <row r="5491" s="93" customFormat="1" ht="15.75" customHeight="1" spans="3:246">
      <c r="C5491" s="97"/>
      <c r="D5491" s="98"/>
      <c r="F5491" s="99"/>
      <c r="G5491" s="98"/>
      <c r="IE5491" s="79"/>
      <c r="IF5491" s="79"/>
      <c r="IG5491" s="79"/>
      <c r="IH5491" s="79"/>
      <c r="II5491" s="79"/>
      <c r="IJ5491" s="79"/>
      <c r="IK5491" s="79"/>
      <c r="IL5491" s="79"/>
    </row>
    <row r="5492" s="93" customFormat="1" ht="15.75" customHeight="1" spans="3:246">
      <c r="C5492" s="97"/>
      <c r="D5492" s="98"/>
      <c r="F5492" s="99"/>
      <c r="G5492" s="98"/>
      <c r="IE5492" s="79"/>
      <c r="IF5492" s="79"/>
      <c r="IG5492" s="79"/>
      <c r="IH5492" s="79"/>
      <c r="II5492" s="79"/>
      <c r="IJ5492" s="79"/>
      <c r="IK5492" s="79"/>
      <c r="IL5492" s="79"/>
    </row>
    <row r="5493" s="93" customFormat="1" ht="15.75" customHeight="1" spans="3:246">
      <c r="C5493" s="97"/>
      <c r="D5493" s="98"/>
      <c r="F5493" s="99"/>
      <c r="G5493" s="98"/>
      <c r="IE5493" s="79"/>
      <c r="IF5493" s="79"/>
      <c r="IG5493" s="79"/>
      <c r="IH5493" s="79"/>
      <c r="II5493" s="79"/>
      <c r="IJ5493" s="79"/>
      <c r="IK5493" s="79"/>
      <c r="IL5493" s="79"/>
    </row>
    <row r="5494" s="93" customFormat="1" ht="15.75" customHeight="1" spans="3:246">
      <c r="C5494" s="97"/>
      <c r="D5494" s="98"/>
      <c r="F5494" s="99"/>
      <c r="G5494" s="98"/>
      <c r="IE5494" s="79"/>
      <c r="IF5494" s="79"/>
      <c r="IG5494" s="79"/>
      <c r="IH5494" s="79"/>
      <c r="II5494" s="79"/>
      <c r="IJ5494" s="79"/>
      <c r="IK5494" s="79"/>
      <c r="IL5494" s="79"/>
    </row>
    <row r="5495" s="93" customFormat="1" ht="15.75" customHeight="1" spans="3:246">
      <c r="C5495" s="97"/>
      <c r="D5495" s="98"/>
      <c r="F5495" s="99"/>
      <c r="G5495" s="98"/>
      <c r="IE5495" s="79"/>
      <c r="IF5495" s="79"/>
      <c r="IG5495" s="79"/>
      <c r="IH5495" s="79"/>
      <c r="II5495" s="79"/>
      <c r="IJ5495" s="79"/>
      <c r="IK5495" s="79"/>
      <c r="IL5495" s="79"/>
    </row>
    <row r="5496" s="93" customFormat="1" ht="15.75" customHeight="1" spans="3:246">
      <c r="C5496" s="97"/>
      <c r="D5496" s="98"/>
      <c r="F5496" s="99"/>
      <c r="G5496" s="98"/>
      <c r="IE5496" s="79"/>
      <c r="IF5496" s="79"/>
      <c r="IG5496" s="79"/>
      <c r="IH5496" s="79"/>
      <c r="II5496" s="79"/>
      <c r="IJ5496" s="79"/>
      <c r="IK5496" s="79"/>
      <c r="IL5496" s="79"/>
    </row>
    <row r="5497" s="93" customFormat="1" ht="15.75" customHeight="1" spans="3:246">
      <c r="C5497" s="97"/>
      <c r="D5497" s="98"/>
      <c r="F5497" s="99"/>
      <c r="G5497" s="98"/>
      <c r="IE5497" s="79"/>
      <c r="IF5497" s="79"/>
      <c r="IG5497" s="79"/>
      <c r="IH5497" s="79"/>
      <c r="II5497" s="79"/>
      <c r="IJ5497" s="79"/>
      <c r="IK5497" s="79"/>
      <c r="IL5497" s="79"/>
    </row>
    <row r="5498" s="93" customFormat="1" ht="15.75" customHeight="1" spans="3:246">
      <c r="C5498" s="97"/>
      <c r="D5498" s="98"/>
      <c r="F5498" s="99"/>
      <c r="G5498" s="98"/>
      <c r="IE5498" s="79"/>
      <c r="IF5498" s="79"/>
      <c r="IG5498" s="79"/>
      <c r="IH5498" s="79"/>
      <c r="II5498" s="79"/>
      <c r="IJ5498" s="79"/>
      <c r="IK5498" s="79"/>
      <c r="IL5498" s="79"/>
    </row>
    <row r="5499" s="93" customFormat="1" ht="15.75" customHeight="1" spans="3:246">
      <c r="C5499" s="97"/>
      <c r="D5499" s="98"/>
      <c r="F5499" s="99"/>
      <c r="G5499" s="98"/>
      <c r="IE5499" s="79"/>
      <c r="IF5499" s="79"/>
      <c r="IG5499" s="79"/>
      <c r="IH5499" s="79"/>
      <c r="II5499" s="79"/>
      <c r="IJ5499" s="79"/>
      <c r="IK5499" s="79"/>
      <c r="IL5499" s="79"/>
    </row>
    <row r="5500" s="93" customFormat="1" ht="15.75" customHeight="1" spans="3:246">
      <c r="C5500" s="97"/>
      <c r="D5500" s="98"/>
      <c r="F5500" s="99"/>
      <c r="G5500" s="98"/>
      <c r="IE5500" s="79"/>
      <c r="IF5500" s="79"/>
      <c r="IG5500" s="79"/>
      <c r="IH5500" s="79"/>
      <c r="II5500" s="79"/>
      <c r="IJ5500" s="79"/>
      <c r="IK5500" s="79"/>
      <c r="IL5500" s="79"/>
    </row>
    <row r="5501" s="93" customFormat="1" ht="15.75" customHeight="1" spans="3:246">
      <c r="C5501" s="97"/>
      <c r="D5501" s="98"/>
      <c r="F5501" s="99"/>
      <c r="G5501" s="98"/>
      <c r="IE5501" s="79"/>
      <c r="IF5501" s="79"/>
      <c r="IG5501" s="79"/>
      <c r="IH5501" s="79"/>
      <c r="II5501" s="79"/>
      <c r="IJ5501" s="79"/>
      <c r="IK5501" s="79"/>
      <c r="IL5501" s="79"/>
    </row>
    <row r="5502" s="93" customFormat="1" ht="15.75" customHeight="1" spans="3:246">
      <c r="C5502" s="97"/>
      <c r="D5502" s="98"/>
      <c r="F5502" s="99"/>
      <c r="G5502" s="98"/>
      <c r="IE5502" s="79"/>
      <c r="IF5502" s="79"/>
      <c r="IG5502" s="79"/>
      <c r="IH5502" s="79"/>
      <c r="II5502" s="79"/>
      <c r="IJ5502" s="79"/>
      <c r="IK5502" s="79"/>
      <c r="IL5502" s="79"/>
    </row>
    <row r="5503" s="93" customFormat="1" ht="15.75" customHeight="1" spans="3:246">
      <c r="C5503" s="97"/>
      <c r="D5503" s="98"/>
      <c r="F5503" s="99"/>
      <c r="G5503" s="98"/>
      <c r="IE5503" s="79"/>
      <c r="IF5503" s="79"/>
      <c r="IG5503" s="79"/>
      <c r="IH5503" s="79"/>
      <c r="II5503" s="79"/>
      <c r="IJ5503" s="79"/>
      <c r="IK5503" s="79"/>
      <c r="IL5503" s="79"/>
    </row>
    <row r="5504" s="93" customFormat="1" ht="15.75" customHeight="1" spans="3:246">
      <c r="C5504" s="97"/>
      <c r="D5504" s="98"/>
      <c r="F5504" s="99"/>
      <c r="G5504" s="98"/>
      <c r="IE5504" s="79"/>
      <c r="IF5504" s="79"/>
      <c r="IG5504" s="79"/>
      <c r="IH5504" s="79"/>
      <c r="II5504" s="79"/>
      <c r="IJ5504" s="79"/>
      <c r="IK5504" s="79"/>
      <c r="IL5504" s="79"/>
    </row>
    <row r="5505" s="93" customFormat="1" ht="15.75" customHeight="1" spans="3:246">
      <c r="C5505" s="97"/>
      <c r="D5505" s="98"/>
      <c r="F5505" s="99"/>
      <c r="G5505" s="98"/>
      <c r="IE5505" s="79"/>
      <c r="IF5505" s="79"/>
      <c r="IG5505" s="79"/>
      <c r="IH5505" s="79"/>
      <c r="II5505" s="79"/>
      <c r="IJ5505" s="79"/>
      <c r="IK5505" s="79"/>
      <c r="IL5505" s="79"/>
    </row>
    <row r="5506" s="93" customFormat="1" ht="15.75" customHeight="1" spans="3:246">
      <c r="C5506" s="97"/>
      <c r="D5506" s="98"/>
      <c r="F5506" s="99"/>
      <c r="G5506" s="98"/>
      <c r="IE5506" s="79"/>
      <c r="IF5506" s="79"/>
      <c r="IG5506" s="79"/>
      <c r="IH5506" s="79"/>
      <c r="II5506" s="79"/>
      <c r="IJ5506" s="79"/>
      <c r="IK5506" s="79"/>
      <c r="IL5506" s="79"/>
    </row>
    <row r="5507" s="93" customFormat="1" ht="15.75" customHeight="1" spans="3:246">
      <c r="C5507" s="97"/>
      <c r="D5507" s="98"/>
      <c r="F5507" s="99"/>
      <c r="G5507" s="98"/>
      <c r="IE5507" s="79"/>
      <c r="IF5507" s="79"/>
      <c r="IG5507" s="79"/>
      <c r="IH5507" s="79"/>
      <c r="II5507" s="79"/>
      <c r="IJ5507" s="79"/>
      <c r="IK5507" s="79"/>
      <c r="IL5507" s="79"/>
    </row>
    <row r="5508" s="93" customFormat="1" ht="15.75" customHeight="1" spans="3:246">
      <c r="C5508" s="97"/>
      <c r="D5508" s="98"/>
      <c r="F5508" s="99"/>
      <c r="G5508" s="98"/>
      <c r="IE5508" s="79"/>
      <c r="IF5508" s="79"/>
      <c r="IG5508" s="79"/>
      <c r="IH5508" s="79"/>
      <c r="II5508" s="79"/>
      <c r="IJ5508" s="79"/>
      <c r="IK5508" s="79"/>
      <c r="IL5508" s="79"/>
    </row>
    <row r="5509" s="93" customFormat="1" ht="15.75" customHeight="1" spans="3:246">
      <c r="C5509" s="97"/>
      <c r="D5509" s="98"/>
      <c r="F5509" s="99"/>
      <c r="G5509" s="98"/>
      <c r="IE5509" s="79"/>
      <c r="IF5509" s="79"/>
      <c r="IG5509" s="79"/>
      <c r="IH5509" s="79"/>
      <c r="II5509" s="79"/>
      <c r="IJ5509" s="79"/>
      <c r="IK5509" s="79"/>
      <c r="IL5509" s="79"/>
    </row>
    <row r="5510" s="93" customFormat="1" ht="15.75" customHeight="1" spans="3:246">
      <c r="C5510" s="97"/>
      <c r="D5510" s="98"/>
      <c r="F5510" s="99"/>
      <c r="G5510" s="98"/>
      <c r="IE5510" s="79"/>
      <c r="IF5510" s="79"/>
      <c r="IG5510" s="79"/>
      <c r="IH5510" s="79"/>
      <c r="II5510" s="79"/>
      <c r="IJ5510" s="79"/>
      <c r="IK5510" s="79"/>
      <c r="IL5510" s="79"/>
    </row>
    <row r="5511" s="93" customFormat="1" ht="15.75" customHeight="1" spans="3:246">
      <c r="C5511" s="97"/>
      <c r="D5511" s="98"/>
      <c r="F5511" s="99"/>
      <c r="G5511" s="98"/>
      <c r="IE5511" s="79"/>
      <c r="IF5511" s="79"/>
      <c r="IG5511" s="79"/>
      <c r="IH5511" s="79"/>
      <c r="II5511" s="79"/>
      <c r="IJ5511" s="79"/>
      <c r="IK5511" s="79"/>
      <c r="IL5511" s="79"/>
    </row>
    <row r="5512" s="93" customFormat="1" ht="15.75" customHeight="1" spans="3:246">
      <c r="C5512" s="97"/>
      <c r="D5512" s="98"/>
      <c r="F5512" s="99"/>
      <c r="G5512" s="98"/>
      <c r="IE5512" s="79"/>
      <c r="IF5512" s="79"/>
      <c r="IG5512" s="79"/>
      <c r="IH5512" s="79"/>
      <c r="II5512" s="79"/>
      <c r="IJ5512" s="79"/>
      <c r="IK5512" s="79"/>
      <c r="IL5512" s="79"/>
    </row>
    <row r="5513" s="93" customFormat="1" ht="15.75" customHeight="1" spans="3:246">
      <c r="C5513" s="97"/>
      <c r="D5513" s="98"/>
      <c r="F5513" s="99"/>
      <c r="G5513" s="98"/>
      <c r="IE5513" s="79"/>
      <c r="IF5513" s="79"/>
      <c r="IG5513" s="79"/>
      <c r="IH5513" s="79"/>
      <c r="II5513" s="79"/>
      <c r="IJ5513" s="79"/>
      <c r="IK5513" s="79"/>
      <c r="IL5513" s="79"/>
    </row>
    <row r="5514" s="93" customFormat="1" ht="15.75" customHeight="1" spans="3:246">
      <c r="C5514" s="97"/>
      <c r="D5514" s="98"/>
      <c r="F5514" s="99"/>
      <c r="G5514" s="98"/>
      <c r="IE5514" s="79"/>
      <c r="IF5514" s="79"/>
      <c r="IG5514" s="79"/>
      <c r="IH5514" s="79"/>
      <c r="II5514" s="79"/>
      <c r="IJ5514" s="79"/>
      <c r="IK5514" s="79"/>
      <c r="IL5514" s="79"/>
    </row>
    <row r="5515" s="93" customFormat="1" ht="15.75" customHeight="1" spans="3:246">
      <c r="C5515" s="97"/>
      <c r="D5515" s="98"/>
      <c r="F5515" s="99"/>
      <c r="G5515" s="98"/>
      <c r="IE5515" s="79"/>
      <c r="IF5515" s="79"/>
      <c r="IG5515" s="79"/>
      <c r="IH5515" s="79"/>
      <c r="II5515" s="79"/>
      <c r="IJ5515" s="79"/>
      <c r="IK5515" s="79"/>
      <c r="IL5515" s="79"/>
    </row>
    <row r="5516" s="93" customFormat="1" ht="15.75" customHeight="1" spans="3:246">
      <c r="C5516" s="97"/>
      <c r="D5516" s="98"/>
      <c r="F5516" s="99"/>
      <c r="G5516" s="98"/>
      <c r="IE5516" s="79"/>
      <c r="IF5516" s="79"/>
      <c r="IG5516" s="79"/>
      <c r="IH5516" s="79"/>
      <c r="II5516" s="79"/>
      <c r="IJ5516" s="79"/>
      <c r="IK5516" s="79"/>
      <c r="IL5516" s="79"/>
    </row>
    <row r="5517" s="93" customFormat="1" ht="15.75" customHeight="1" spans="3:246">
      <c r="C5517" s="97"/>
      <c r="D5517" s="98"/>
      <c r="F5517" s="99"/>
      <c r="G5517" s="98"/>
      <c r="IE5517" s="79"/>
      <c r="IF5517" s="79"/>
      <c r="IG5517" s="79"/>
      <c r="IH5517" s="79"/>
      <c r="II5517" s="79"/>
      <c r="IJ5517" s="79"/>
      <c r="IK5517" s="79"/>
      <c r="IL5517" s="79"/>
    </row>
    <row r="5518" s="93" customFormat="1" ht="15.75" customHeight="1" spans="3:246">
      <c r="C5518" s="97"/>
      <c r="D5518" s="98"/>
      <c r="F5518" s="99"/>
      <c r="G5518" s="98"/>
      <c r="IE5518" s="79"/>
      <c r="IF5518" s="79"/>
      <c r="IG5518" s="79"/>
      <c r="IH5518" s="79"/>
      <c r="II5518" s="79"/>
      <c r="IJ5518" s="79"/>
      <c r="IK5518" s="79"/>
      <c r="IL5518" s="79"/>
    </row>
    <row r="5519" s="93" customFormat="1" ht="15.75" customHeight="1" spans="3:246">
      <c r="C5519" s="97"/>
      <c r="D5519" s="98"/>
      <c r="F5519" s="99"/>
      <c r="G5519" s="98"/>
      <c r="IE5519" s="79"/>
      <c r="IF5519" s="79"/>
      <c r="IG5519" s="79"/>
      <c r="IH5519" s="79"/>
      <c r="II5519" s="79"/>
      <c r="IJ5519" s="79"/>
      <c r="IK5519" s="79"/>
      <c r="IL5519" s="79"/>
    </row>
    <row r="5520" s="93" customFormat="1" ht="15.75" customHeight="1" spans="3:246">
      <c r="C5520" s="97"/>
      <c r="D5520" s="98"/>
      <c r="F5520" s="99"/>
      <c r="G5520" s="98"/>
      <c r="IE5520" s="79"/>
      <c r="IF5520" s="79"/>
      <c r="IG5520" s="79"/>
      <c r="IH5520" s="79"/>
      <c r="II5520" s="79"/>
      <c r="IJ5520" s="79"/>
      <c r="IK5520" s="79"/>
      <c r="IL5520" s="79"/>
    </row>
    <row r="5521" s="93" customFormat="1" ht="15.75" customHeight="1" spans="3:246">
      <c r="C5521" s="97"/>
      <c r="D5521" s="98"/>
      <c r="F5521" s="99"/>
      <c r="G5521" s="98"/>
      <c r="IE5521" s="79"/>
      <c r="IF5521" s="79"/>
      <c r="IG5521" s="79"/>
      <c r="IH5521" s="79"/>
      <c r="II5521" s="79"/>
      <c r="IJ5521" s="79"/>
      <c r="IK5521" s="79"/>
      <c r="IL5521" s="79"/>
    </row>
    <row r="5522" s="93" customFormat="1" ht="15.75" customHeight="1" spans="3:246">
      <c r="C5522" s="97"/>
      <c r="D5522" s="98"/>
      <c r="F5522" s="99"/>
      <c r="G5522" s="98"/>
      <c r="IE5522" s="79"/>
      <c r="IF5522" s="79"/>
      <c r="IG5522" s="79"/>
      <c r="IH5522" s="79"/>
      <c r="II5522" s="79"/>
      <c r="IJ5522" s="79"/>
      <c r="IK5522" s="79"/>
      <c r="IL5522" s="79"/>
    </row>
    <row r="5523" s="93" customFormat="1" ht="15.75" customHeight="1" spans="3:246">
      <c r="C5523" s="97"/>
      <c r="D5523" s="98"/>
      <c r="F5523" s="99"/>
      <c r="G5523" s="98"/>
      <c r="IE5523" s="79"/>
      <c r="IF5523" s="79"/>
      <c r="IG5523" s="79"/>
      <c r="IH5523" s="79"/>
      <c r="II5523" s="79"/>
      <c r="IJ5523" s="79"/>
      <c r="IK5523" s="79"/>
      <c r="IL5523" s="79"/>
    </row>
    <row r="5524" s="93" customFormat="1" ht="15.75" customHeight="1" spans="3:246">
      <c r="C5524" s="97"/>
      <c r="D5524" s="98"/>
      <c r="F5524" s="99"/>
      <c r="G5524" s="98"/>
      <c r="IE5524" s="79"/>
      <c r="IF5524" s="79"/>
      <c r="IG5524" s="79"/>
      <c r="IH5524" s="79"/>
      <c r="II5524" s="79"/>
      <c r="IJ5524" s="79"/>
      <c r="IK5524" s="79"/>
      <c r="IL5524" s="79"/>
    </row>
    <row r="5525" s="93" customFormat="1" ht="15.75" customHeight="1" spans="3:246">
      <c r="C5525" s="97"/>
      <c r="D5525" s="98"/>
      <c r="F5525" s="99"/>
      <c r="G5525" s="98"/>
      <c r="IE5525" s="79"/>
      <c r="IF5525" s="79"/>
      <c r="IG5525" s="79"/>
      <c r="IH5525" s="79"/>
      <c r="II5525" s="79"/>
      <c r="IJ5525" s="79"/>
      <c r="IK5525" s="79"/>
      <c r="IL5525" s="79"/>
    </row>
    <row r="5526" s="93" customFormat="1" ht="15.75" customHeight="1" spans="3:246">
      <c r="C5526" s="97"/>
      <c r="D5526" s="98"/>
      <c r="F5526" s="99"/>
      <c r="G5526" s="98"/>
      <c r="IE5526" s="79"/>
      <c r="IF5526" s="79"/>
      <c r="IG5526" s="79"/>
      <c r="IH5526" s="79"/>
      <c r="II5526" s="79"/>
      <c r="IJ5526" s="79"/>
      <c r="IK5526" s="79"/>
      <c r="IL5526" s="79"/>
    </row>
    <row r="5527" s="93" customFormat="1" ht="15.75" customHeight="1" spans="3:246">
      <c r="C5527" s="97"/>
      <c r="D5527" s="98"/>
      <c r="F5527" s="99"/>
      <c r="G5527" s="98"/>
      <c r="IE5527" s="79"/>
      <c r="IF5527" s="79"/>
      <c r="IG5527" s="79"/>
      <c r="IH5527" s="79"/>
      <c r="II5527" s="79"/>
      <c r="IJ5527" s="79"/>
      <c r="IK5527" s="79"/>
      <c r="IL5527" s="79"/>
    </row>
    <row r="5528" s="93" customFormat="1" ht="15.75" customHeight="1" spans="3:246">
      <c r="C5528" s="97"/>
      <c r="D5528" s="98"/>
      <c r="F5528" s="99"/>
      <c r="G5528" s="98"/>
      <c r="IE5528" s="79"/>
      <c r="IF5528" s="79"/>
      <c r="IG5528" s="79"/>
      <c r="IH5528" s="79"/>
      <c r="II5528" s="79"/>
      <c r="IJ5528" s="79"/>
      <c r="IK5528" s="79"/>
      <c r="IL5528" s="79"/>
    </row>
    <row r="5529" s="93" customFormat="1" ht="15.75" customHeight="1" spans="3:246">
      <c r="C5529" s="97"/>
      <c r="D5529" s="98"/>
      <c r="F5529" s="99"/>
      <c r="G5529" s="98"/>
      <c r="IE5529" s="79"/>
      <c r="IF5529" s="79"/>
      <c r="IG5529" s="79"/>
      <c r="IH5529" s="79"/>
      <c r="II5529" s="79"/>
      <c r="IJ5529" s="79"/>
      <c r="IK5529" s="79"/>
      <c r="IL5529" s="79"/>
    </row>
    <row r="5530" s="93" customFormat="1" ht="15.75" customHeight="1" spans="3:246">
      <c r="C5530" s="97"/>
      <c r="D5530" s="98"/>
      <c r="F5530" s="99"/>
      <c r="G5530" s="98"/>
      <c r="IE5530" s="79"/>
      <c r="IF5530" s="79"/>
      <c r="IG5530" s="79"/>
      <c r="IH5530" s="79"/>
      <c r="II5530" s="79"/>
      <c r="IJ5530" s="79"/>
      <c r="IK5530" s="79"/>
      <c r="IL5530" s="79"/>
    </row>
    <row r="5531" s="93" customFormat="1" ht="15.75" customHeight="1" spans="3:246">
      <c r="C5531" s="97"/>
      <c r="D5531" s="98"/>
      <c r="F5531" s="99"/>
      <c r="G5531" s="98"/>
      <c r="IE5531" s="79"/>
      <c r="IF5531" s="79"/>
      <c r="IG5531" s="79"/>
      <c r="IH5531" s="79"/>
      <c r="II5531" s="79"/>
      <c r="IJ5531" s="79"/>
      <c r="IK5531" s="79"/>
      <c r="IL5531" s="79"/>
    </row>
    <row r="5532" s="93" customFormat="1" ht="15.75" customHeight="1" spans="3:246">
      <c r="C5532" s="97"/>
      <c r="D5532" s="98"/>
      <c r="F5532" s="99"/>
      <c r="G5532" s="98"/>
      <c r="IE5532" s="79"/>
      <c r="IF5532" s="79"/>
      <c r="IG5532" s="79"/>
      <c r="IH5532" s="79"/>
      <c r="II5532" s="79"/>
      <c r="IJ5532" s="79"/>
      <c r="IK5532" s="79"/>
      <c r="IL5532" s="79"/>
    </row>
    <row r="5533" s="93" customFormat="1" ht="15.75" customHeight="1" spans="3:246">
      <c r="C5533" s="97"/>
      <c r="D5533" s="98"/>
      <c r="F5533" s="99"/>
      <c r="G5533" s="98"/>
      <c r="IE5533" s="79"/>
      <c r="IF5533" s="79"/>
      <c r="IG5533" s="79"/>
      <c r="IH5533" s="79"/>
      <c r="II5533" s="79"/>
      <c r="IJ5533" s="79"/>
      <c r="IK5533" s="79"/>
      <c r="IL5533" s="79"/>
    </row>
    <row r="5534" s="93" customFormat="1" ht="15.75" customHeight="1" spans="3:246">
      <c r="C5534" s="97"/>
      <c r="D5534" s="98"/>
      <c r="F5534" s="99"/>
      <c r="G5534" s="98"/>
      <c r="IE5534" s="79"/>
      <c r="IF5534" s="79"/>
      <c r="IG5534" s="79"/>
      <c r="IH5534" s="79"/>
      <c r="II5534" s="79"/>
      <c r="IJ5534" s="79"/>
      <c r="IK5534" s="79"/>
      <c r="IL5534" s="79"/>
    </row>
    <row r="5535" s="93" customFormat="1" ht="15.75" customHeight="1" spans="3:246">
      <c r="C5535" s="97"/>
      <c r="D5535" s="98"/>
      <c r="F5535" s="99"/>
      <c r="G5535" s="98"/>
      <c r="IE5535" s="79"/>
      <c r="IF5535" s="79"/>
      <c r="IG5535" s="79"/>
      <c r="IH5535" s="79"/>
      <c r="II5535" s="79"/>
      <c r="IJ5535" s="79"/>
      <c r="IK5535" s="79"/>
      <c r="IL5535" s="79"/>
    </row>
    <row r="5536" s="93" customFormat="1" ht="15.75" customHeight="1" spans="3:246">
      <c r="C5536" s="97"/>
      <c r="D5536" s="98"/>
      <c r="F5536" s="99"/>
      <c r="G5536" s="98"/>
      <c r="IE5536" s="79"/>
      <c r="IF5536" s="79"/>
      <c r="IG5536" s="79"/>
      <c r="IH5536" s="79"/>
      <c r="II5536" s="79"/>
      <c r="IJ5536" s="79"/>
      <c r="IK5536" s="79"/>
      <c r="IL5536" s="79"/>
    </row>
    <row r="5537" s="93" customFormat="1" ht="15.75" customHeight="1" spans="3:246">
      <c r="C5537" s="97"/>
      <c r="D5537" s="98"/>
      <c r="F5537" s="99"/>
      <c r="G5537" s="98"/>
      <c r="IE5537" s="79"/>
      <c r="IF5537" s="79"/>
      <c r="IG5537" s="79"/>
      <c r="IH5537" s="79"/>
      <c r="II5537" s="79"/>
      <c r="IJ5537" s="79"/>
      <c r="IK5537" s="79"/>
      <c r="IL5537" s="79"/>
    </row>
    <row r="5538" s="93" customFormat="1" ht="15.75" customHeight="1" spans="3:246">
      <c r="C5538" s="97"/>
      <c r="D5538" s="98"/>
      <c r="F5538" s="99"/>
      <c r="G5538" s="98"/>
      <c r="IE5538" s="79"/>
      <c r="IF5538" s="79"/>
      <c r="IG5538" s="79"/>
      <c r="IH5538" s="79"/>
      <c r="II5538" s="79"/>
      <c r="IJ5538" s="79"/>
      <c r="IK5538" s="79"/>
      <c r="IL5538" s="79"/>
    </row>
    <row r="5539" s="93" customFormat="1" ht="15.75" customHeight="1" spans="3:246">
      <c r="C5539" s="97"/>
      <c r="D5539" s="98"/>
      <c r="F5539" s="99"/>
      <c r="G5539" s="98"/>
      <c r="IE5539" s="79"/>
      <c r="IF5539" s="79"/>
      <c r="IG5539" s="79"/>
      <c r="IH5539" s="79"/>
      <c r="II5539" s="79"/>
      <c r="IJ5539" s="79"/>
      <c r="IK5539" s="79"/>
      <c r="IL5539" s="79"/>
    </row>
    <row r="5540" s="93" customFormat="1" ht="15.75" customHeight="1" spans="3:246">
      <c r="C5540" s="97"/>
      <c r="D5540" s="98"/>
      <c r="F5540" s="99"/>
      <c r="G5540" s="98"/>
      <c r="IE5540" s="79"/>
      <c r="IF5540" s="79"/>
      <c r="IG5540" s="79"/>
      <c r="IH5540" s="79"/>
      <c r="II5540" s="79"/>
      <c r="IJ5540" s="79"/>
      <c r="IK5540" s="79"/>
      <c r="IL5540" s="79"/>
    </row>
    <row r="5541" s="93" customFormat="1" ht="15.75" customHeight="1" spans="3:246">
      <c r="C5541" s="97"/>
      <c r="D5541" s="98"/>
      <c r="F5541" s="99"/>
      <c r="G5541" s="98"/>
      <c r="IE5541" s="79"/>
      <c r="IF5541" s="79"/>
      <c r="IG5541" s="79"/>
      <c r="IH5541" s="79"/>
      <c r="II5541" s="79"/>
      <c r="IJ5541" s="79"/>
      <c r="IK5541" s="79"/>
      <c r="IL5541" s="79"/>
    </row>
    <row r="5542" s="93" customFormat="1" ht="15.75" customHeight="1" spans="3:246">
      <c r="C5542" s="97"/>
      <c r="D5542" s="98"/>
      <c r="F5542" s="99"/>
      <c r="G5542" s="98"/>
      <c r="IE5542" s="79"/>
      <c r="IF5542" s="79"/>
      <c r="IG5542" s="79"/>
      <c r="IH5542" s="79"/>
      <c r="II5542" s="79"/>
      <c r="IJ5542" s="79"/>
      <c r="IK5542" s="79"/>
      <c r="IL5542" s="79"/>
    </row>
    <row r="5543" s="93" customFormat="1" ht="15.75" customHeight="1" spans="3:246">
      <c r="C5543" s="97"/>
      <c r="D5543" s="98"/>
      <c r="F5543" s="99"/>
      <c r="G5543" s="98"/>
      <c r="IE5543" s="79"/>
      <c r="IF5543" s="79"/>
      <c r="IG5543" s="79"/>
      <c r="IH5543" s="79"/>
      <c r="II5543" s="79"/>
      <c r="IJ5543" s="79"/>
      <c r="IK5543" s="79"/>
      <c r="IL5543" s="79"/>
    </row>
    <row r="5544" s="93" customFormat="1" ht="15.75" customHeight="1" spans="3:246">
      <c r="C5544" s="97"/>
      <c r="D5544" s="98"/>
      <c r="F5544" s="99"/>
      <c r="G5544" s="98"/>
      <c r="IE5544" s="79"/>
      <c r="IF5544" s="79"/>
      <c r="IG5544" s="79"/>
      <c r="IH5544" s="79"/>
      <c r="II5544" s="79"/>
      <c r="IJ5544" s="79"/>
      <c r="IK5544" s="79"/>
      <c r="IL5544" s="79"/>
    </row>
    <row r="5545" s="93" customFormat="1" ht="15.75" customHeight="1" spans="3:246">
      <c r="C5545" s="97"/>
      <c r="D5545" s="98"/>
      <c r="F5545" s="99"/>
      <c r="G5545" s="98"/>
      <c r="IE5545" s="79"/>
      <c r="IF5545" s="79"/>
      <c r="IG5545" s="79"/>
      <c r="IH5545" s="79"/>
      <c r="II5545" s="79"/>
      <c r="IJ5545" s="79"/>
      <c r="IK5545" s="79"/>
      <c r="IL5545" s="79"/>
    </row>
    <row r="5546" s="93" customFormat="1" ht="15.75" customHeight="1" spans="3:246">
      <c r="C5546" s="97"/>
      <c r="D5546" s="98"/>
      <c r="F5546" s="99"/>
      <c r="G5546" s="98"/>
      <c r="IE5546" s="79"/>
      <c r="IF5546" s="79"/>
      <c r="IG5546" s="79"/>
      <c r="IH5546" s="79"/>
      <c r="II5546" s="79"/>
      <c r="IJ5546" s="79"/>
      <c r="IK5546" s="79"/>
      <c r="IL5546" s="79"/>
    </row>
    <row r="5547" s="93" customFormat="1" ht="15.75" customHeight="1" spans="3:246">
      <c r="C5547" s="97"/>
      <c r="D5547" s="98"/>
      <c r="F5547" s="99"/>
      <c r="G5547" s="98"/>
      <c r="IE5547" s="79"/>
      <c r="IF5547" s="79"/>
      <c r="IG5547" s="79"/>
      <c r="IH5547" s="79"/>
      <c r="II5547" s="79"/>
      <c r="IJ5547" s="79"/>
      <c r="IK5547" s="79"/>
      <c r="IL5547" s="79"/>
    </row>
    <row r="5548" s="93" customFormat="1" ht="15.75" customHeight="1" spans="3:246">
      <c r="C5548" s="97"/>
      <c r="D5548" s="98"/>
      <c r="F5548" s="99"/>
      <c r="G5548" s="98"/>
      <c r="IE5548" s="79"/>
      <c r="IF5548" s="79"/>
      <c r="IG5548" s="79"/>
      <c r="IH5548" s="79"/>
      <c r="II5548" s="79"/>
      <c r="IJ5548" s="79"/>
      <c r="IK5548" s="79"/>
      <c r="IL5548" s="79"/>
    </row>
    <row r="5549" s="93" customFormat="1" ht="15.75" customHeight="1" spans="3:246">
      <c r="C5549" s="97"/>
      <c r="D5549" s="98"/>
      <c r="F5549" s="99"/>
      <c r="G5549" s="98"/>
      <c r="IE5549" s="79"/>
      <c r="IF5549" s="79"/>
      <c r="IG5549" s="79"/>
      <c r="IH5549" s="79"/>
      <c r="II5549" s="79"/>
      <c r="IJ5549" s="79"/>
      <c r="IK5549" s="79"/>
      <c r="IL5549" s="79"/>
    </row>
    <row r="5550" s="93" customFormat="1" ht="15.75" customHeight="1" spans="3:246">
      <c r="C5550" s="97"/>
      <c r="D5550" s="98"/>
      <c r="F5550" s="99"/>
      <c r="G5550" s="98"/>
      <c r="IE5550" s="79"/>
      <c r="IF5550" s="79"/>
      <c r="IG5550" s="79"/>
      <c r="IH5550" s="79"/>
      <c r="II5550" s="79"/>
      <c r="IJ5550" s="79"/>
      <c r="IK5550" s="79"/>
      <c r="IL5550" s="79"/>
    </row>
    <row r="5551" s="93" customFormat="1" ht="15.75" customHeight="1" spans="3:246">
      <c r="C5551" s="97"/>
      <c r="D5551" s="98"/>
      <c r="F5551" s="99"/>
      <c r="G5551" s="98"/>
      <c r="IE5551" s="79"/>
      <c r="IF5551" s="79"/>
      <c r="IG5551" s="79"/>
      <c r="IH5551" s="79"/>
      <c r="II5551" s="79"/>
      <c r="IJ5551" s="79"/>
      <c r="IK5551" s="79"/>
      <c r="IL5551" s="79"/>
    </row>
    <row r="5552" s="93" customFormat="1" ht="15.75" customHeight="1" spans="3:246">
      <c r="C5552" s="97"/>
      <c r="D5552" s="98"/>
      <c r="F5552" s="99"/>
      <c r="G5552" s="98"/>
      <c r="IE5552" s="79"/>
      <c r="IF5552" s="79"/>
      <c r="IG5552" s="79"/>
      <c r="IH5552" s="79"/>
      <c r="II5552" s="79"/>
      <c r="IJ5552" s="79"/>
      <c r="IK5552" s="79"/>
      <c r="IL5552" s="79"/>
    </row>
    <row r="5553" s="93" customFormat="1" ht="15.75" customHeight="1" spans="3:246">
      <c r="C5553" s="97"/>
      <c r="D5553" s="98"/>
      <c r="F5553" s="99"/>
      <c r="G5553" s="98"/>
      <c r="IE5553" s="79"/>
      <c r="IF5553" s="79"/>
      <c r="IG5553" s="79"/>
      <c r="IH5553" s="79"/>
      <c r="II5553" s="79"/>
      <c r="IJ5553" s="79"/>
      <c r="IK5553" s="79"/>
      <c r="IL5553" s="79"/>
    </row>
    <row r="5554" s="93" customFormat="1" ht="15.75" customHeight="1" spans="3:246">
      <c r="C5554" s="97"/>
      <c r="D5554" s="98"/>
      <c r="F5554" s="99"/>
      <c r="G5554" s="98"/>
      <c r="IE5554" s="79"/>
      <c r="IF5554" s="79"/>
      <c r="IG5554" s="79"/>
      <c r="IH5554" s="79"/>
      <c r="II5554" s="79"/>
      <c r="IJ5554" s="79"/>
      <c r="IK5554" s="79"/>
      <c r="IL5554" s="79"/>
    </row>
    <row r="5555" s="93" customFormat="1" ht="15.75" customHeight="1" spans="3:246">
      <c r="C5555" s="97"/>
      <c r="D5555" s="98"/>
      <c r="F5555" s="99"/>
      <c r="G5555" s="98"/>
      <c r="IE5555" s="79"/>
      <c r="IF5555" s="79"/>
      <c r="IG5555" s="79"/>
      <c r="IH5555" s="79"/>
      <c r="II5555" s="79"/>
      <c r="IJ5555" s="79"/>
      <c r="IK5555" s="79"/>
      <c r="IL5555" s="79"/>
    </row>
    <row r="5556" s="93" customFormat="1" ht="15.75" customHeight="1" spans="3:246">
      <c r="C5556" s="97"/>
      <c r="D5556" s="98"/>
      <c r="F5556" s="99"/>
      <c r="G5556" s="98"/>
      <c r="IE5556" s="79"/>
      <c r="IF5556" s="79"/>
      <c r="IG5556" s="79"/>
      <c r="IH5556" s="79"/>
      <c r="II5556" s="79"/>
      <c r="IJ5556" s="79"/>
      <c r="IK5556" s="79"/>
      <c r="IL5556" s="79"/>
    </row>
    <row r="5557" s="93" customFormat="1" ht="15.75" customHeight="1" spans="3:246">
      <c r="C5557" s="97"/>
      <c r="D5557" s="98"/>
      <c r="F5557" s="99"/>
      <c r="G5557" s="98"/>
      <c r="IE5557" s="79"/>
      <c r="IF5557" s="79"/>
      <c r="IG5557" s="79"/>
      <c r="IH5557" s="79"/>
      <c r="II5557" s="79"/>
      <c r="IJ5557" s="79"/>
      <c r="IK5557" s="79"/>
      <c r="IL5557" s="79"/>
    </row>
    <row r="5558" s="93" customFormat="1" ht="15.75" customHeight="1" spans="3:246">
      <c r="C5558" s="97"/>
      <c r="D5558" s="98"/>
      <c r="F5558" s="99"/>
      <c r="G5558" s="98"/>
      <c r="IE5558" s="79"/>
      <c r="IF5558" s="79"/>
      <c r="IG5558" s="79"/>
      <c r="IH5558" s="79"/>
      <c r="II5558" s="79"/>
      <c r="IJ5558" s="79"/>
      <c r="IK5558" s="79"/>
      <c r="IL5558" s="79"/>
    </row>
    <row r="5559" s="93" customFormat="1" ht="15.75" customHeight="1" spans="3:246">
      <c r="C5559" s="97"/>
      <c r="D5559" s="98"/>
      <c r="F5559" s="99"/>
      <c r="G5559" s="98"/>
      <c r="IE5559" s="79"/>
      <c r="IF5559" s="79"/>
      <c r="IG5559" s="79"/>
      <c r="IH5559" s="79"/>
      <c r="II5559" s="79"/>
      <c r="IJ5559" s="79"/>
      <c r="IK5559" s="79"/>
      <c r="IL5559" s="79"/>
    </row>
    <row r="5560" s="93" customFormat="1" ht="15.75" customHeight="1" spans="3:246">
      <c r="C5560" s="97"/>
      <c r="D5560" s="98"/>
      <c r="F5560" s="99"/>
      <c r="G5560" s="98"/>
      <c r="IE5560" s="79"/>
      <c r="IF5560" s="79"/>
      <c r="IG5560" s="79"/>
      <c r="IH5560" s="79"/>
      <c r="II5560" s="79"/>
      <c r="IJ5560" s="79"/>
      <c r="IK5560" s="79"/>
      <c r="IL5560" s="79"/>
    </row>
    <row r="5561" s="93" customFormat="1" ht="15.75" customHeight="1" spans="3:246">
      <c r="C5561" s="97"/>
      <c r="D5561" s="98"/>
      <c r="F5561" s="99"/>
      <c r="G5561" s="98"/>
      <c r="IE5561" s="79"/>
      <c r="IF5561" s="79"/>
      <c r="IG5561" s="79"/>
      <c r="IH5561" s="79"/>
      <c r="II5561" s="79"/>
      <c r="IJ5561" s="79"/>
      <c r="IK5561" s="79"/>
      <c r="IL5561" s="79"/>
    </row>
    <row r="5562" s="93" customFormat="1" ht="15.75" customHeight="1" spans="3:246">
      <c r="C5562" s="97"/>
      <c r="D5562" s="98"/>
      <c r="F5562" s="99"/>
      <c r="G5562" s="98"/>
      <c r="IE5562" s="79"/>
      <c r="IF5562" s="79"/>
      <c r="IG5562" s="79"/>
      <c r="IH5562" s="79"/>
      <c r="II5562" s="79"/>
      <c r="IJ5562" s="79"/>
      <c r="IK5562" s="79"/>
      <c r="IL5562" s="79"/>
    </row>
    <row r="5563" s="93" customFormat="1" ht="15.75" customHeight="1" spans="3:246">
      <c r="C5563" s="97"/>
      <c r="D5563" s="98"/>
      <c r="F5563" s="99"/>
      <c r="G5563" s="98"/>
      <c r="IE5563" s="79"/>
      <c r="IF5563" s="79"/>
      <c r="IG5563" s="79"/>
      <c r="IH5563" s="79"/>
      <c r="II5563" s="79"/>
      <c r="IJ5563" s="79"/>
      <c r="IK5563" s="79"/>
      <c r="IL5563" s="79"/>
    </row>
    <row r="5564" s="93" customFormat="1" ht="15.75" customHeight="1" spans="3:246">
      <c r="C5564" s="97"/>
      <c r="D5564" s="98"/>
      <c r="F5564" s="99"/>
      <c r="G5564" s="98"/>
      <c r="IE5564" s="79"/>
      <c r="IF5564" s="79"/>
      <c r="IG5564" s="79"/>
      <c r="IH5564" s="79"/>
      <c r="II5564" s="79"/>
      <c r="IJ5564" s="79"/>
      <c r="IK5564" s="79"/>
      <c r="IL5564" s="79"/>
    </row>
    <row r="5565" s="93" customFormat="1" ht="15.75" customHeight="1" spans="3:246">
      <c r="C5565" s="97"/>
      <c r="D5565" s="98"/>
      <c r="F5565" s="99"/>
      <c r="G5565" s="98"/>
      <c r="IE5565" s="79"/>
      <c r="IF5565" s="79"/>
      <c r="IG5565" s="79"/>
      <c r="IH5565" s="79"/>
      <c r="II5565" s="79"/>
      <c r="IJ5565" s="79"/>
      <c r="IK5565" s="79"/>
      <c r="IL5565" s="79"/>
    </row>
    <row r="5566" s="93" customFormat="1" ht="15.75" customHeight="1" spans="3:246">
      <c r="C5566" s="97"/>
      <c r="D5566" s="98"/>
      <c r="F5566" s="99"/>
      <c r="G5566" s="98"/>
      <c r="IE5566" s="79"/>
      <c r="IF5566" s="79"/>
      <c r="IG5566" s="79"/>
      <c r="IH5566" s="79"/>
      <c r="II5566" s="79"/>
      <c r="IJ5566" s="79"/>
      <c r="IK5566" s="79"/>
      <c r="IL5566" s="79"/>
    </row>
    <row r="5567" s="93" customFormat="1" ht="15.75" customHeight="1" spans="3:246">
      <c r="C5567" s="97"/>
      <c r="D5567" s="98"/>
      <c r="F5567" s="99"/>
      <c r="G5567" s="98"/>
      <c r="IE5567" s="79"/>
      <c r="IF5567" s="79"/>
      <c r="IG5567" s="79"/>
      <c r="IH5567" s="79"/>
      <c r="II5567" s="79"/>
      <c r="IJ5567" s="79"/>
      <c r="IK5567" s="79"/>
      <c r="IL5567" s="79"/>
    </row>
    <row r="5568" s="93" customFormat="1" ht="15.75" customHeight="1" spans="3:246">
      <c r="C5568" s="97"/>
      <c r="D5568" s="98"/>
      <c r="F5568" s="99"/>
      <c r="G5568" s="98"/>
      <c r="IE5568" s="79"/>
      <c r="IF5568" s="79"/>
      <c r="IG5568" s="79"/>
      <c r="IH5568" s="79"/>
      <c r="II5568" s="79"/>
      <c r="IJ5568" s="79"/>
      <c r="IK5568" s="79"/>
      <c r="IL5568" s="79"/>
    </row>
    <row r="5569" s="93" customFormat="1" ht="15.75" customHeight="1" spans="3:246">
      <c r="C5569" s="97"/>
      <c r="D5569" s="98"/>
      <c r="F5569" s="99"/>
      <c r="G5569" s="98"/>
      <c r="IE5569" s="79"/>
      <c r="IF5569" s="79"/>
      <c r="IG5569" s="79"/>
      <c r="IH5569" s="79"/>
      <c r="II5569" s="79"/>
      <c r="IJ5569" s="79"/>
      <c r="IK5569" s="79"/>
      <c r="IL5569" s="79"/>
    </row>
    <row r="5570" s="93" customFormat="1" ht="15.75" customHeight="1" spans="3:246">
      <c r="C5570" s="97"/>
      <c r="D5570" s="98"/>
      <c r="F5570" s="99"/>
      <c r="G5570" s="98"/>
      <c r="IE5570" s="79"/>
      <c r="IF5570" s="79"/>
      <c r="IG5570" s="79"/>
      <c r="IH5570" s="79"/>
      <c r="II5570" s="79"/>
      <c r="IJ5570" s="79"/>
      <c r="IK5570" s="79"/>
      <c r="IL5570" s="79"/>
    </row>
    <row r="5571" s="93" customFormat="1" ht="15.75" customHeight="1" spans="3:246">
      <c r="C5571" s="97"/>
      <c r="D5571" s="98"/>
      <c r="F5571" s="99"/>
      <c r="G5571" s="98"/>
      <c r="IE5571" s="79"/>
      <c r="IF5571" s="79"/>
      <c r="IG5571" s="79"/>
      <c r="IH5571" s="79"/>
      <c r="II5571" s="79"/>
      <c r="IJ5571" s="79"/>
      <c r="IK5571" s="79"/>
      <c r="IL5571" s="79"/>
    </row>
    <row r="5572" s="93" customFormat="1" ht="15.75" customHeight="1" spans="3:246">
      <c r="C5572" s="97"/>
      <c r="D5572" s="98"/>
      <c r="F5572" s="99"/>
      <c r="G5572" s="98"/>
      <c r="IE5572" s="79"/>
      <c r="IF5572" s="79"/>
      <c r="IG5572" s="79"/>
      <c r="IH5572" s="79"/>
      <c r="II5572" s="79"/>
      <c r="IJ5572" s="79"/>
      <c r="IK5572" s="79"/>
      <c r="IL5572" s="79"/>
    </row>
    <row r="5573" s="93" customFormat="1" ht="15.75" customHeight="1" spans="3:246">
      <c r="C5573" s="97"/>
      <c r="D5573" s="98"/>
      <c r="F5573" s="99"/>
      <c r="G5573" s="98"/>
      <c r="IE5573" s="79"/>
      <c r="IF5573" s="79"/>
      <c r="IG5573" s="79"/>
      <c r="IH5573" s="79"/>
      <c r="II5573" s="79"/>
      <c r="IJ5573" s="79"/>
      <c r="IK5573" s="79"/>
      <c r="IL5573" s="79"/>
    </row>
    <row r="5574" s="93" customFormat="1" ht="15.75" customHeight="1" spans="3:246">
      <c r="C5574" s="97"/>
      <c r="D5574" s="98"/>
      <c r="F5574" s="99"/>
      <c r="G5574" s="98"/>
      <c r="IE5574" s="79"/>
      <c r="IF5574" s="79"/>
      <c r="IG5574" s="79"/>
      <c r="IH5574" s="79"/>
      <c r="II5574" s="79"/>
      <c r="IJ5574" s="79"/>
      <c r="IK5574" s="79"/>
      <c r="IL5574" s="79"/>
    </row>
    <row r="5575" s="93" customFormat="1" ht="15.75" customHeight="1" spans="3:246">
      <c r="C5575" s="97"/>
      <c r="D5575" s="98"/>
      <c r="F5575" s="99"/>
      <c r="G5575" s="98"/>
      <c r="IE5575" s="79"/>
      <c r="IF5575" s="79"/>
      <c r="IG5575" s="79"/>
      <c r="IH5575" s="79"/>
      <c r="II5575" s="79"/>
      <c r="IJ5575" s="79"/>
      <c r="IK5575" s="79"/>
      <c r="IL5575" s="79"/>
    </row>
    <row r="5576" s="93" customFormat="1" ht="15.75" customHeight="1" spans="3:246">
      <c r="C5576" s="97"/>
      <c r="D5576" s="98"/>
      <c r="F5576" s="99"/>
      <c r="G5576" s="98"/>
      <c r="IE5576" s="79"/>
      <c r="IF5576" s="79"/>
      <c r="IG5576" s="79"/>
      <c r="IH5576" s="79"/>
      <c r="II5576" s="79"/>
      <c r="IJ5576" s="79"/>
      <c r="IK5576" s="79"/>
      <c r="IL5576" s="79"/>
    </row>
    <row r="5577" s="93" customFormat="1" ht="15.75" customHeight="1" spans="3:246">
      <c r="C5577" s="97"/>
      <c r="D5577" s="98"/>
      <c r="F5577" s="99"/>
      <c r="G5577" s="98"/>
      <c r="IE5577" s="79"/>
      <c r="IF5577" s="79"/>
      <c r="IG5577" s="79"/>
      <c r="IH5577" s="79"/>
      <c r="II5577" s="79"/>
      <c r="IJ5577" s="79"/>
      <c r="IK5577" s="79"/>
      <c r="IL5577" s="79"/>
    </row>
    <row r="5578" s="93" customFormat="1" ht="15.75" customHeight="1" spans="3:246">
      <c r="C5578" s="97"/>
      <c r="D5578" s="98"/>
      <c r="F5578" s="99"/>
      <c r="G5578" s="98"/>
      <c r="IE5578" s="79"/>
      <c r="IF5578" s="79"/>
      <c r="IG5578" s="79"/>
      <c r="IH5578" s="79"/>
      <c r="II5578" s="79"/>
      <c r="IJ5578" s="79"/>
      <c r="IK5578" s="79"/>
      <c r="IL5578" s="79"/>
    </row>
    <row r="5579" s="93" customFormat="1" ht="15.75" customHeight="1" spans="3:246">
      <c r="C5579" s="97"/>
      <c r="D5579" s="98"/>
      <c r="F5579" s="99"/>
      <c r="G5579" s="98"/>
      <c r="IE5579" s="79"/>
      <c r="IF5579" s="79"/>
      <c r="IG5579" s="79"/>
      <c r="IH5579" s="79"/>
      <c r="II5579" s="79"/>
      <c r="IJ5579" s="79"/>
      <c r="IK5579" s="79"/>
      <c r="IL5579" s="79"/>
    </row>
    <row r="5580" s="93" customFormat="1" ht="15.75" customHeight="1" spans="3:246">
      <c r="C5580" s="97"/>
      <c r="D5580" s="98"/>
      <c r="F5580" s="99"/>
      <c r="G5580" s="98"/>
      <c r="IE5580" s="79"/>
      <c r="IF5580" s="79"/>
      <c r="IG5580" s="79"/>
      <c r="IH5580" s="79"/>
      <c r="II5580" s="79"/>
      <c r="IJ5580" s="79"/>
      <c r="IK5580" s="79"/>
      <c r="IL5580" s="79"/>
    </row>
    <row r="5581" s="93" customFormat="1" ht="15.75" customHeight="1" spans="3:246">
      <c r="C5581" s="97"/>
      <c r="D5581" s="98"/>
      <c r="F5581" s="99"/>
      <c r="G5581" s="98"/>
      <c r="IE5581" s="79"/>
      <c r="IF5581" s="79"/>
      <c r="IG5581" s="79"/>
      <c r="IH5581" s="79"/>
      <c r="II5581" s="79"/>
      <c r="IJ5581" s="79"/>
      <c r="IK5581" s="79"/>
      <c r="IL5581" s="79"/>
    </row>
    <row r="5582" s="93" customFormat="1" ht="15.75" customHeight="1" spans="3:246">
      <c r="C5582" s="97"/>
      <c r="D5582" s="98"/>
      <c r="F5582" s="99"/>
      <c r="G5582" s="98"/>
      <c r="IE5582" s="79"/>
      <c r="IF5582" s="79"/>
      <c r="IG5582" s="79"/>
      <c r="IH5582" s="79"/>
      <c r="II5582" s="79"/>
      <c r="IJ5582" s="79"/>
      <c r="IK5582" s="79"/>
      <c r="IL5582" s="79"/>
    </row>
    <row r="5583" s="93" customFormat="1" ht="15.75" customHeight="1" spans="3:246">
      <c r="C5583" s="97"/>
      <c r="D5583" s="98"/>
      <c r="F5583" s="99"/>
      <c r="G5583" s="98"/>
      <c r="IE5583" s="79"/>
      <c r="IF5583" s="79"/>
      <c r="IG5583" s="79"/>
      <c r="IH5583" s="79"/>
      <c r="II5583" s="79"/>
      <c r="IJ5583" s="79"/>
      <c r="IK5583" s="79"/>
      <c r="IL5583" s="79"/>
    </row>
    <row r="5584" s="93" customFormat="1" ht="15.75" customHeight="1" spans="3:246">
      <c r="C5584" s="97"/>
      <c r="D5584" s="98"/>
      <c r="F5584" s="99"/>
      <c r="G5584" s="98"/>
      <c r="IE5584" s="79"/>
      <c r="IF5584" s="79"/>
      <c r="IG5584" s="79"/>
      <c r="IH5584" s="79"/>
      <c r="II5584" s="79"/>
      <c r="IJ5584" s="79"/>
      <c r="IK5584" s="79"/>
      <c r="IL5584" s="79"/>
    </row>
    <row r="5585" s="93" customFormat="1" ht="15.75" customHeight="1" spans="3:246">
      <c r="C5585" s="97"/>
      <c r="D5585" s="98"/>
      <c r="F5585" s="99"/>
      <c r="G5585" s="98"/>
      <c r="IE5585" s="79"/>
      <c r="IF5585" s="79"/>
      <c r="IG5585" s="79"/>
      <c r="IH5585" s="79"/>
      <c r="II5585" s="79"/>
      <c r="IJ5585" s="79"/>
      <c r="IK5585" s="79"/>
      <c r="IL5585" s="79"/>
    </row>
    <row r="5586" s="93" customFormat="1" ht="15.75" customHeight="1" spans="3:246">
      <c r="C5586" s="97"/>
      <c r="D5586" s="98"/>
      <c r="F5586" s="99"/>
      <c r="G5586" s="98"/>
      <c r="IE5586" s="79"/>
      <c r="IF5586" s="79"/>
      <c r="IG5586" s="79"/>
      <c r="IH5586" s="79"/>
      <c r="II5586" s="79"/>
      <c r="IJ5586" s="79"/>
      <c r="IK5586" s="79"/>
      <c r="IL5586" s="79"/>
    </row>
    <row r="5587" s="93" customFormat="1" ht="15.75" customHeight="1" spans="3:246">
      <c r="C5587" s="97"/>
      <c r="D5587" s="98"/>
      <c r="F5587" s="99"/>
      <c r="G5587" s="98"/>
      <c r="IE5587" s="79"/>
      <c r="IF5587" s="79"/>
      <c r="IG5587" s="79"/>
      <c r="IH5587" s="79"/>
      <c r="II5587" s="79"/>
      <c r="IJ5587" s="79"/>
      <c r="IK5587" s="79"/>
      <c r="IL5587" s="79"/>
    </row>
    <row r="5588" s="93" customFormat="1" ht="15.75" customHeight="1" spans="3:246">
      <c r="C5588" s="97"/>
      <c r="D5588" s="98"/>
      <c r="F5588" s="99"/>
      <c r="G5588" s="98"/>
      <c r="IE5588" s="79"/>
      <c r="IF5588" s="79"/>
      <c r="IG5588" s="79"/>
      <c r="IH5588" s="79"/>
      <c r="II5588" s="79"/>
      <c r="IJ5588" s="79"/>
      <c r="IK5588" s="79"/>
      <c r="IL5588" s="79"/>
    </row>
    <row r="5589" s="93" customFormat="1" ht="15.75" customHeight="1" spans="3:246">
      <c r="C5589" s="97"/>
      <c r="D5589" s="98"/>
      <c r="F5589" s="99"/>
      <c r="G5589" s="98"/>
      <c r="IE5589" s="79"/>
      <c r="IF5589" s="79"/>
      <c r="IG5589" s="79"/>
      <c r="IH5589" s="79"/>
      <c r="II5589" s="79"/>
      <c r="IJ5589" s="79"/>
      <c r="IK5589" s="79"/>
      <c r="IL5589" s="79"/>
    </row>
    <row r="5590" s="93" customFormat="1" ht="15.75" customHeight="1" spans="3:246">
      <c r="C5590" s="97"/>
      <c r="D5590" s="98"/>
      <c r="F5590" s="99"/>
      <c r="G5590" s="98"/>
      <c r="IE5590" s="79"/>
      <c r="IF5590" s="79"/>
      <c r="IG5590" s="79"/>
      <c r="IH5590" s="79"/>
      <c r="II5590" s="79"/>
      <c r="IJ5590" s="79"/>
      <c r="IK5590" s="79"/>
      <c r="IL5590" s="79"/>
    </row>
    <row r="5591" s="93" customFormat="1" ht="15.75" customHeight="1" spans="3:246">
      <c r="C5591" s="97"/>
      <c r="D5591" s="98"/>
      <c r="F5591" s="99"/>
      <c r="G5591" s="98"/>
      <c r="IE5591" s="79"/>
      <c r="IF5591" s="79"/>
      <c r="IG5591" s="79"/>
      <c r="IH5591" s="79"/>
      <c r="II5591" s="79"/>
      <c r="IJ5591" s="79"/>
      <c r="IK5591" s="79"/>
      <c r="IL5591" s="79"/>
    </row>
    <row r="5592" s="93" customFormat="1" ht="15.75" customHeight="1" spans="3:246">
      <c r="C5592" s="97"/>
      <c r="D5592" s="98"/>
      <c r="F5592" s="99"/>
      <c r="G5592" s="98"/>
      <c r="IE5592" s="79"/>
      <c r="IF5592" s="79"/>
      <c r="IG5592" s="79"/>
      <c r="IH5592" s="79"/>
      <c r="II5592" s="79"/>
      <c r="IJ5592" s="79"/>
      <c r="IK5592" s="79"/>
      <c r="IL5592" s="79"/>
    </row>
    <row r="5593" s="93" customFormat="1" ht="15.75" customHeight="1" spans="3:246">
      <c r="C5593" s="97"/>
      <c r="D5593" s="98"/>
      <c r="F5593" s="99"/>
      <c r="G5593" s="98"/>
      <c r="IE5593" s="79"/>
      <c r="IF5593" s="79"/>
      <c r="IG5593" s="79"/>
      <c r="IH5593" s="79"/>
      <c r="II5593" s="79"/>
      <c r="IJ5593" s="79"/>
      <c r="IK5593" s="79"/>
      <c r="IL5593" s="79"/>
    </row>
    <row r="5594" s="93" customFormat="1" ht="15.75" customHeight="1" spans="3:246">
      <c r="C5594" s="97"/>
      <c r="D5594" s="98"/>
      <c r="F5594" s="99"/>
      <c r="G5594" s="98"/>
      <c r="IE5594" s="79"/>
      <c r="IF5594" s="79"/>
      <c r="IG5594" s="79"/>
      <c r="IH5594" s="79"/>
      <c r="II5594" s="79"/>
      <c r="IJ5594" s="79"/>
      <c r="IK5594" s="79"/>
      <c r="IL5594" s="79"/>
    </row>
    <row r="5595" s="93" customFormat="1" ht="15.75" customHeight="1" spans="3:246">
      <c r="C5595" s="97"/>
      <c r="D5595" s="98"/>
      <c r="F5595" s="99"/>
      <c r="G5595" s="98"/>
      <c r="IE5595" s="79"/>
      <c r="IF5595" s="79"/>
      <c r="IG5595" s="79"/>
      <c r="IH5595" s="79"/>
      <c r="II5595" s="79"/>
      <c r="IJ5595" s="79"/>
      <c r="IK5595" s="79"/>
      <c r="IL5595" s="79"/>
    </row>
    <row r="5596" s="93" customFormat="1" ht="15.75" customHeight="1" spans="3:246">
      <c r="C5596" s="97"/>
      <c r="D5596" s="98"/>
      <c r="F5596" s="99"/>
      <c r="G5596" s="98"/>
      <c r="IE5596" s="79"/>
      <c r="IF5596" s="79"/>
      <c r="IG5596" s="79"/>
      <c r="IH5596" s="79"/>
      <c r="II5596" s="79"/>
      <c r="IJ5596" s="79"/>
      <c r="IK5596" s="79"/>
      <c r="IL5596" s="79"/>
    </row>
    <row r="5597" s="93" customFormat="1" ht="15.75" customHeight="1" spans="3:246">
      <c r="C5597" s="97"/>
      <c r="D5597" s="98"/>
      <c r="F5597" s="99"/>
      <c r="G5597" s="98"/>
      <c r="IE5597" s="79"/>
      <c r="IF5597" s="79"/>
      <c r="IG5597" s="79"/>
      <c r="IH5597" s="79"/>
      <c r="II5597" s="79"/>
      <c r="IJ5597" s="79"/>
      <c r="IK5597" s="79"/>
      <c r="IL5597" s="79"/>
    </row>
    <row r="5598" s="93" customFormat="1" ht="15.75" customHeight="1" spans="3:246">
      <c r="C5598" s="97"/>
      <c r="D5598" s="98"/>
      <c r="F5598" s="99"/>
      <c r="G5598" s="98"/>
      <c r="IE5598" s="79"/>
      <c r="IF5598" s="79"/>
      <c r="IG5598" s="79"/>
      <c r="IH5598" s="79"/>
      <c r="II5598" s="79"/>
      <c r="IJ5598" s="79"/>
      <c r="IK5598" s="79"/>
      <c r="IL5598" s="79"/>
    </row>
    <row r="5599" s="93" customFormat="1" ht="15.75" customHeight="1" spans="3:246">
      <c r="C5599" s="97"/>
      <c r="D5599" s="98"/>
      <c r="F5599" s="99"/>
      <c r="G5599" s="98"/>
      <c r="IE5599" s="79"/>
      <c r="IF5599" s="79"/>
      <c r="IG5599" s="79"/>
      <c r="IH5599" s="79"/>
      <c r="II5599" s="79"/>
      <c r="IJ5599" s="79"/>
      <c r="IK5599" s="79"/>
      <c r="IL5599" s="79"/>
    </row>
    <row r="5600" s="93" customFormat="1" ht="15.75" customHeight="1" spans="3:246">
      <c r="C5600" s="97"/>
      <c r="D5600" s="98"/>
      <c r="F5600" s="99"/>
      <c r="G5600" s="98"/>
      <c r="IE5600" s="79"/>
      <c r="IF5600" s="79"/>
      <c r="IG5600" s="79"/>
      <c r="IH5600" s="79"/>
      <c r="II5600" s="79"/>
      <c r="IJ5600" s="79"/>
      <c r="IK5600" s="79"/>
      <c r="IL5600" s="79"/>
    </row>
    <row r="5601" s="93" customFormat="1" ht="15.75" customHeight="1" spans="3:246">
      <c r="C5601" s="97"/>
      <c r="D5601" s="98"/>
      <c r="F5601" s="99"/>
      <c r="G5601" s="98"/>
      <c r="IE5601" s="79"/>
      <c r="IF5601" s="79"/>
      <c r="IG5601" s="79"/>
      <c r="IH5601" s="79"/>
      <c r="II5601" s="79"/>
      <c r="IJ5601" s="79"/>
      <c r="IK5601" s="79"/>
      <c r="IL5601" s="79"/>
    </row>
    <row r="5602" s="93" customFormat="1" ht="15.75" customHeight="1" spans="3:246">
      <c r="C5602" s="97"/>
      <c r="D5602" s="98"/>
      <c r="F5602" s="99"/>
      <c r="G5602" s="98"/>
      <c r="IE5602" s="79"/>
      <c r="IF5602" s="79"/>
      <c r="IG5602" s="79"/>
      <c r="IH5602" s="79"/>
      <c r="II5602" s="79"/>
      <c r="IJ5602" s="79"/>
      <c r="IK5602" s="79"/>
      <c r="IL5602" s="79"/>
    </row>
    <row r="5603" s="93" customFormat="1" ht="15.75" customHeight="1" spans="3:246">
      <c r="C5603" s="97"/>
      <c r="D5603" s="98"/>
      <c r="F5603" s="99"/>
      <c r="G5603" s="98"/>
      <c r="IE5603" s="79"/>
      <c r="IF5603" s="79"/>
      <c r="IG5603" s="79"/>
      <c r="IH5603" s="79"/>
      <c r="II5603" s="79"/>
      <c r="IJ5603" s="79"/>
      <c r="IK5603" s="79"/>
      <c r="IL5603" s="79"/>
    </row>
    <row r="5604" s="93" customFormat="1" ht="15.75" customHeight="1" spans="3:246">
      <c r="C5604" s="97"/>
      <c r="D5604" s="98"/>
      <c r="F5604" s="99"/>
      <c r="G5604" s="98"/>
      <c r="IE5604" s="79"/>
      <c r="IF5604" s="79"/>
      <c r="IG5604" s="79"/>
      <c r="IH5604" s="79"/>
      <c r="II5604" s="79"/>
      <c r="IJ5604" s="79"/>
      <c r="IK5604" s="79"/>
      <c r="IL5604" s="79"/>
    </row>
    <row r="5605" s="93" customFormat="1" ht="15.75" customHeight="1" spans="3:246">
      <c r="C5605" s="97"/>
      <c r="D5605" s="98"/>
      <c r="F5605" s="99"/>
      <c r="G5605" s="98"/>
      <c r="IE5605" s="79"/>
      <c r="IF5605" s="79"/>
      <c r="IG5605" s="79"/>
      <c r="IH5605" s="79"/>
      <c r="II5605" s="79"/>
      <c r="IJ5605" s="79"/>
      <c r="IK5605" s="79"/>
      <c r="IL5605" s="79"/>
    </row>
    <row r="5606" s="93" customFormat="1" ht="15.75" customHeight="1" spans="3:246">
      <c r="C5606" s="97"/>
      <c r="D5606" s="98"/>
      <c r="F5606" s="99"/>
      <c r="G5606" s="98"/>
      <c r="IE5606" s="79"/>
      <c r="IF5606" s="79"/>
      <c r="IG5606" s="79"/>
      <c r="IH5606" s="79"/>
      <c r="II5606" s="79"/>
      <c r="IJ5606" s="79"/>
      <c r="IK5606" s="79"/>
      <c r="IL5606" s="79"/>
    </row>
    <row r="5607" s="93" customFormat="1" ht="15.75" customHeight="1" spans="3:246">
      <c r="C5607" s="97"/>
      <c r="D5607" s="98"/>
      <c r="F5607" s="99"/>
      <c r="G5607" s="98"/>
      <c r="IE5607" s="79"/>
      <c r="IF5607" s="79"/>
      <c r="IG5607" s="79"/>
      <c r="IH5607" s="79"/>
      <c r="II5607" s="79"/>
      <c r="IJ5607" s="79"/>
      <c r="IK5607" s="79"/>
      <c r="IL5607" s="79"/>
    </row>
    <row r="5608" s="93" customFormat="1" ht="15.75" customHeight="1" spans="3:246">
      <c r="C5608" s="97"/>
      <c r="D5608" s="98"/>
      <c r="F5608" s="99"/>
      <c r="G5608" s="98"/>
      <c r="IE5608" s="79"/>
      <c r="IF5608" s="79"/>
      <c r="IG5608" s="79"/>
      <c r="IH5608" s="79"/>
      <c r="II5608" s="79"/>
      <c r="IJ5608" s="79"/>
      <c r="IK5608" s="79"/>
      <c r="IL5608" s="79"/>
    </row>
    <row r="5609" s="93" customFormat="1" ht="15.75" customHeight="1" spans="3:246">
      <c r="C5609" s="97"/>
      <c r="D5609" s="98"/>
      <c r="F5609" s="99"/>
      <c r="G5609" s="98"/>
      <c r="IE5609" s="79"/>
      <c r="IF5609" s="79"/>
      <c r="IG5609" s="79"/>
      <c r="IH5609" s="79"/>
      <c r="II5609" s="79"/>
      <c r="IJ5609" s="79"/>
      <c r="IK5609" s="79"/>
      <c r="IL5609" s="79"/>
    </row>
    <row r="5610" s="93" customFormat="1" ht="15.75" customHeight="1" spans="3:246">
      <c r="C5610" s="97"/>
      <c r="D5610" s="98"/>
      <c r="F5610" s="99"/>
      <c r="G5610" s="98"/>
      <c r="IE5610" s="79"/>
      <c r="IF5610" s="79"/>
      <c r="IG5610" s="79"/>
      <c r="IH5610" s="79"/>
      <c r="II5610" s="79"/>
      <c r="IJ5610" s="79"/>
      <c r="IK5610" s="79"/>
      <c r="IL5610" s="79"/>
    </row>
    <row r="5611" s="93" customFormat="1" ht="15.75" customHeight="1" spans="3:246">
      <c r="C5611" s="97"/>
      <c r="D5611" s="98"/>
      <c r="F5611" s="99"/>
      <c r="G5611" s="98"/>
      <c r="IE5611" s="79"/>
      <c r="IF5611" s="79"/>
      <c r="IG5611" s="79"/>
      <c r="IH5611" s="79"/>
      <c r="II5611" s="79"/>
      <c r="IJ5611" s="79"/>
      <c r="IK5611" s="79"/>
      <c r="IL5611" s="79"/>
    </row>
    <row r="5612" s="93" customFormat="1" ht="15.75" customHeight="1" spans="3:246">
      <c r="C5612" s="97"/>
      <c r="D5612" s="98"/>
      <c r="F5612" s="99"/>
      <c r="G5612" s="98"/>
      <c r="IE5612" s="79"/>
      <c r="IF5612" s="79"/>
      <c r="IG5612" s="79"/>
      <c r="IH5612" s="79"/>
      <c r="II5612" s="79"/>
      <c r="IJ5612" s="79"/>
      <c r="IK5612" s="79"/>
      <c r="IL5612" s="79"/>
    </row>
    <row r="5613" s="93" customFormat="1" ht="15.75" customHeight="1" spans="3:246">
      <c r="C5613" s="97"/>
      <c r="D5613" s="98"/>
      <c r="F5613" s="99"/>
      <c r="G5613" s="98"/>
      <c r="IE5613" s="79"/>
      <c r="IF5613" s="79"/>
      <c r="IG5613" s="79"/>
      <c r="IH5613" s="79"/>
      <c r="II5613" s="79"/>
      <c r="IJ5613" s="79"/>
      <c r="IK5613" s="79"/>
      <c r="IL5613" s="79"/>
    </row>
    <row r="5614" s="93" customFormat="1" ht="15.75" customHeight="1" spans="3:246">
      <c r="C5614" s="97"/>
      <c r="D5614" s="98"/>
      <c r="F5614" s="99"/>
      <c r="G5614" s="98"/>
      <c r="IE5614" s="79"/>
      <c r="IF5614" s="79"/>
      <c r="IG5614" s="79"/>
      <c r="IH5614" s="79"/>
      <c r="II5614" s="79"/>
      <c r="IJ5614" s="79"/>
      <c r="IK5614" s="79"/>
      <c r="IL5614" s="79"/>
    </row>
    <row r="5615" s="93" customFormat="1" ht="15.75" customHeight="1" spans="3:246">
      <c r="C5615" s="97"/>
      <c r="D5615" s="98"/>
      <c r="F5615" s="99"/>
      <c r="G5615" s="98"/>
      <c r="IE5615" s="79"/>
      <c r="IF5615" s="79"/>
      <c r="IG5615" s="79"/>
      <c r="IH5615" s="79"/>
      <c r="II5615" s="79"/>
      <c r="IJ5615" s="79"/>
      <c r="IK5615" s="79"/>
      <c r="IL5615" s="79"/>
    </row>
    <row r="5616" s="93" customFormat="1" ht="15.75" customHeight="1" spans="3:246">
      <c r="C5616" s="97"/>
      <c r="D5616" s="98"/>
      <c r="F5616" s="99"/>
      <c r="G5616" s="98"/>
      <c r="IE5616" s="79"/>
      <c r="IF5616" s="79"/>
      <c r="IG5616" s="79"/>
      <c r="IH5616" s="79"/>
      <c r="II5616" s="79"/>
      <c r="IJ5616" s="79"/>
      <c r="IK5616" s="79"/>
      <c r="IL5616" s="79"/>
    </row>
    <row r="5617" s="93" customFormat="1" ht="15.75" customHeight="1" spans="3:246">
      <c r="C5617" s="97"/>
      <c r="D5617" s="98"/>
      <c r="F5617" s="99"/>
      <c r="G5617" s="98"/>
      <c r="IE5617" s="79"/>
      <c r="IF5617" s="79"/>
      <c r="IG5617" s="79"/>
      <c r="IH5617" s="79"/>
      <c r="II5617" s="79"/>
      <c r="IJ5617" s="79"/>
      <c r="IK5617" s="79"/>
      <c r="IL5617" s="79"/>
    </row>
    <row r="5618" s="93" customFormat="1" ht="15.75" customHeight="1" spans="3:246">
      <c r="C5618" s="97"/>
      <c r="D5618" s="98"/>
      <c r="F5618" s="99"/>
      <c r="G5618" s="98"/>
      <c r="IE5618" s="79"/>
      <c r="IF5618" s="79"/>
      <c r="IG5618" s="79"/>
      <c r="IH5618" s="79"/>
      <c r="II5618" s="79"/>
      <c r="IJ5618" s="79"/>
      <c r="IK5618" s="79"/>
      <c r="IL5618" s="79"/>
    </row>
    <row r="5619" s="93" customFormat="1" ht="15.75" customHeight="1" spans="3:246">
      <c r="C5619" s="97"/>
      <c r="D5619" s="98"/>
      <c r="F5619" s="99"/>
      <c r="G5619" s="98"/>
      <c r="IE5619" s="79"/>
      <c r="IF5619" s="79"/>
      <c r="IG5619" s="79"/>
      <c r="IH5619" s="79"/>
      <c r="II5619" s="79"/>
      <c r="IJ5619" s="79"/>
      <c r="IK5619" s="79"/>
      <c r="IL5619" s="79"/>
    </row>
    <row r="5620" s="93" customFormat="1" ht="15.75" customHeight="1" spans="3:246">
      <c r="C5620" s="97"/>
      <c r="D5620" s="98"/>
      <c r="F5620" s="99"/>
      <c r="G5620" s="98"/>
      <c r="IE5620" s="79"/>
      <c r="IF5620" s="79"/>
      <c r="IG5620" s="79"/>
      <c r="IH5620" s="79"/>
      <c r="II5620" s="79"/>
      <c r="IJ5620" s="79"/>
      <c r="IK5620" s="79"/>
      <c r="IL5620" s="79"/>
    </row>
    <row r="5621" s="93" customFormat="1" ht="15.75" customHeight="1" spans="3:246">
      <c r="C5621" s="97"/>
      <c r="D5621" s="98"/>
      <c r="F5621" s="99"/>
      <c r="G5621" s="98"/>
      <c r="IE5621" s="79"/>
      <c r="IF5621" s="79"/>
      <c r="IG5621" s="79"/>
      <c r="IH5621" s="79"/>
      <c r="II5621" s="79"/>
      <c r="IJ5621" s="79"/>
      <c r="IK5621" s="79"/>
      <c r="IL5621" s="79"/>
    </row>
    <row r="5622" s="93" customFormat="1" ht="15.75" customHeight="1" spans="3:246">
      <c r="C5622" s="97"/>
      <c r="D5622" s="98"/>
      <c r="F5622" s="99"/>
      <c r="G5622" s="98"/>
      <c r="IE5622" s="79"/>
      <c r="IF5622" s="79"/>
      <c r="IG5622" s="79"/>
      <c r="IH5622" s="79"/>
      <c r="II5622" s="79"/>
      <c r="IJ5622" s="79"/>
      <c r="IK5622" s="79"/>
      <c r="IL5622" s="79"/>
    </row>
    <row r="5623" s="93" customFormat="1" ht="15.75" customHeight="1" spans="3:246">
      <c r="C5623" s="97"/>
      <c r="D5623" s="98"/>
      <c r="F5623" s="99"/>
      <c r="G5623" s="98"/>
      <c r="IE5623" s="79"/>
      <c r="IF5623" s="79"/>
      <c r="IG5623" s="79"/>
      <c r="IH5623" s="79"/>
      <c r="II5623" s="79"/>
      <c r="IJ5623" s="79"/>
      <c r="IK5623" s="79"/>
      <c r="IL5623" s="79"/>
    </row>
    <row r="5624" s="93" customFormat="1" ht="15.75" customHeight="1" spans="3:246">
      <c r="C5624" s="97"/>
      <c r="D5624" s="98"/>
      <c r="F5624" s="99"/>
      <c r="G5624" s="98"/>
      <c r="IE5624" s="79"/>
      <c r="IF5624" s="79"/>
      <c r="IG5624" s="79"/>
      <c r="IH5624" s="79"/>
      <c r="II5624" s="79"/>
      <c r="IJ5624" s="79"/>
      <c r="IK5624" s="79"/>
      <c r="IL5624" s="79"/>
    </row>
    <row r="5625" s="93" customFormat="1" ht="15.75" customHeight="1" spans="3:246">
      <c r="C5625" s="97"/>
      <c r="D5625" s="98"/>
      <c r="F5625" s="99"/>
      <c r="G5625" s="98"/>
      <c r="IE5625" s="79"/>
      <c r="IF5625" s="79"/>
      <c r="IG5625" s="79"/>
      <c r="IH5625" s="79"/>
      <c r="II5625" s="79"/>
      <c r="IJ5625" s="79"/>
      <c r="IK5625" s="79"/>
      <c r="IL5625" s="79"/>
    </row>
    <row r="5626" s="93" customFormat="1" ht="15.75" customHeight="1" spans="3:246">
      <c r="C5626" s="97"/>
      <c r="D5626" s="98"/>
      <c r="F5626" s="99"/>
      <c r="G5626" s="98"/>
      <c r="IE5626" s="79"/>
      <c r="IF5626" s="79"/>
      <c r="IG5626" s="79"/>
      <c r="IH5626" s="79"/>
      <c r="II5626" s="79"/>
      <c r="IJ5626" s="79"/>
      <c r="IK5626" s="79"/>
      <c r="IL5626" s="79"/>
    </row>
    <row r="5627" s="93" customFormat="1" ht="15.75" customHeight="1" spans="3:246">
      <c r="C5627" s="97"/>
      <c r="D5627" s="98"/>
      <c r="F5627" s="99"/>
      <c r="G5627" s="98"/>
      <c r="IE5627" s="79"/>
      <c r="IF5627" s="79"/>
      <c r="IG5627" s="79"/>
      <c r="IH5627" s="79"/>
      <c r="II5627" s="79"/>
      <c r="IJ5627" s="79"/>
      <c r="IK5627" s="79"/>
      <c r="IL5627" s="79"/>
    </row>
    <row r="5628" s="93" customFormat="1" ht="15.75" customHeight="1" spans="3:246">
      <c r="C5628" s="97"/>
      <c r="D5628" s="98"/>
      <c r="F5628" s="99"/>
      <c r="G5628" s="98"/>
      <c r="IE5628" s="79"/>
      <c r="IF5628" s="79"/>
      <c r="IG5628" s="79"/>
      <c r="IH5628" s="79"/>
      <c r="II5628" s="79"/>
      <c r="IJ5628" s="79"/>
      <c r="IK5628" s="79"/>
      <c r="IL5628" s="79"/>
    </row>
    <row r="5629" s="93" customFormat="1" ht="15.75" customHeight="1" spans="3:246">
      <c r="C5629" s="97"/>
      <c r="D5629" s="98"/>
      <c r="F5629" s="99"/>
      <c r="G5629" s="98"/>
      <c r="IE5629" s="79"/>
      <c r="IF5629" s="79"/>
      <c r="IG5629" s="79"/>
      <c r="IH5629" s="79"/>
      <c r="II5629" s="79"/>
      <c r="IJ5629" s="79"/>
      <c r="IK5629" s="79"/>
      <c r="IL5629" s="79"/>
    </row>
    <row r="5630" s="93" customFormat="1" ht="15.75" customHeight="1" spans="3:246">
      <c r="C5630" s="97"/>
      <c r="D5630" s="98"/>
      <c r="F5630" s="99"/>
      <c r="G5630" s="98"/>
      <c r="IE5630" s="79"/>
      <c r="IF5630" s="79"/>
      <c r="IG5630" s="79"/>
      <c r="IH5630" s="79"/>
      <c r="II5630" s="79"/>
      <c r="IJ5630" s="79"/>
      <c r="IK5630" s="79"/>
      <c r="IL5630" s="79"/>
    </row>
    <row r="5631" s="93" customFormat="1" ht="15.75" customHeight="1" spans="3:246">
      <c r="C5631" s="97"/>
      <c r="D5631" s="98"/>
      <c r="F5631" s="99"/>
      <c r="G5631" s="98"/>
      <c r="IE5631" s="79"/>
      <c r="IF5631" s="79"/>
      <c r="IG5631" s="79"/>
      <c r="IH5631" s="79"/>
      <c r="II5631" s="79"/>
      <c r="IJ5631" s="79"/>
      <c r="IK5631" s="79"/>
      <c r="IL5631" s="79"/>
    </row>
    <row r="5632" s="93" customFormat="1" ht="15.75" customHeight="1" spans="3:246">
      <c r="C5632" s="97"/>
      <c r="D5632" s="98"/>
      <c r="F5632" s="99"/>
      <c r="G5632" s="98"/>
      <c r="IE5632" s="79"/>
      <c r="IF5632" s="79"/>
      <c r="IG5632" s="79"/>
      <c r="IH5632" s="79"/>
      <c r="II5632" s="79"/>
      <c r="IJ5632" s="79"/>
      <c r="IK5632" s="79"/>
      <c r="IL5632" s="79"/>
    </row>
    <row r="5633" s="93" customFormat="1" ht="15.75" customHeight="1" spans="3:246">
      <c r="C5633" s="97"/>
      <c r="D5633" s="98"/>
      <c r="F5633" s="99"/>
      <c r="G5633" s="98"/>
      <c r="IE5633" s="79"/>
      <c r="IF5633" s="79"/>
      <c r="IG5633" s="79"/>
      <c r="IH5633" s="79"/>
      <c r="II5633" s="79"/>
      <c r="IJ5633" s="79"/>
      <c r="IK5633" s="79"/>
      <c r="IL5633" s="79"/>
    </row>
    <row r="5634" s="93" customFormat="1" ht="15.75" customHeight="1" spans="3:246">
      <c r="C5634" s="97"/>
      <c r="D5634" s="98"/>
      <c r="F5634" s="99"/>
      <c r="G5634" s="98"/>
      <c r="IE5634" s="79"/>
      <c r="IF5634" s="79"/>
      <c r="IG5634" s="79"/>
      <c r="IH5634" s="79"/>
      <c r="II5634" s="79"/>
      <c r="IJ5634" s="79"/>
      <c r="IK5634" s="79"/>
      <c r="IL5634" s="79"/>
    </row>
    <row r="5635" s="93" customFormat="1" ht="15.75" customHeight="1" spans="3:246">
      <c r="C5635" s="97"/>
      <c r="D5635" s="98"/>
      <c r="F5635" s="99"/>
      <c r="G5635" s="98"/>
      <c r="IE5635" s="79"/>
      <c r="IF5635" s="79"/>
      <c r="IG5635" s="79"/>
      <c r="IH5635" s="79"/>
      <c r="II5635" s="79"/>
      <c r="IJ5635" s="79"/>
      <c r="IK5635" s="79"/>
      <c r="IL5635" s="79"/>
    </row>
    <row r="5636" s="93" customFormat="1" ht="15.75" customHeight="1" spans="3:246">
      <c r="C5636" s="97"/>
      <c r="D5636" s="98"/>
      <c r="F5636" s="99"/>
      <c r="G5636" s="98"/>
      <c r="IE5636" s="79"/>
      <c r="IF5636" s="79"/>
      <c r="IG5636" s="79"/>
      <c r="IH5636" s="79"/>
      <c r="II5636" s="79"/>
      <c r="IJ5636" s="79"/>
      <c r="IK5636" s="79"/>
      <c r="IL5636" s="79"/>
    </row>
    <row r="5637" s="93" customFormat="1" ht="15.75" customHeight="1" spans="3:246">
      <c r="C5637" s="97"/>
      <c r="D5637" s="98"/>
      <c r="F5637" s="99"/>
      <c r="G5637" s="98"/>
      <c r="IE5637" s="79"/>
      <c r="IF5637" s="79"/>
      <c r="IG5637" s="79"/>
      <c r="IH5637" s="79"/>
      <c r="II5637" s="79"/>
      <c r="IJ5637" s="79"/>
      <c r="IK5637" s="79"/>
      <c r="IL5637" s="79"/>
    </row>
    <row r="5638" s="93" customFormat="1" ht="15.75" customHeight="1" spans="3:246">
      <c r="C5638" s="97"/>
      <c r="D5638" s="98"/>
      <c r="F5638" s="99"/>
      <c r="G5638" s="98"/>
      <c r="IE5638" s="79"/>
      <c r="IF5638" s="79"/>
      <c r="IG5638" s="79"/>
      <c r="IH5638" s="79"/>
      <c r="II5638" s="79"/>
      <c r="IJ5638" s="79"/>
      <c r="IK5638" s="79"/>
      <c r="IL5638" s="79"/>
    </row>
    <row r="5639" s="93" customFormat="1" ht="15.75" customHeight="1" spans="3:246">
      <c r="C5639" s="97"/>
      <c r="D5639" s="98"/>
      <c r="F5639" s="99"/>
      <c r="G5639" s="98"/>
      <c r="IE5639" s="79"/>
      <c r="IF5639" s="79"/>
      <c r="IG5639" s="79"/>
      <c r="IH5639" s="79"/>
      <c r="II5639" s="79"/>
      <c r="IJ5639" s="79"/>
      <c r="IK5639" s="79"/>
      <c r="IL5639" s="79"/>
    </row>
    <row r="5640" s="93" customFormat="1" ht="15.75" customHeight="1" spans="3:246">
      <c r="C5640" s="97"/>
      <c r="D5640" s="98"/>
      <c r="F5640" s="99"/>
      <c r="G5640" s="98"/>
      <c r="IE5640" s="79"/>
      <c r="IF5640" s="79"/>
      <c r="IG5640" s="79"/>
      <c r="IH5640" s="79"/>
      <c r="II5640" s="79"/>
      <c r="IJ5640" s="79"/>
      <c r="IK5640" s="79"/>
      <c r="IL5640" s="79"/>
    </row>
    <row r="5641" s="93" customFormat="1" ht="15.75" customHeight="1" spans="3:246">
      <c r="C5641" s="97"/>
      <c r="D5641" s="98"/>
      <c r="F5641" s="99"/>
      <c r="G5641" s="98"/>
      <c r="IE5641" s="79"/>
      <c r="IF5641" s="79"/>
      <c r="IG5641" s="79"/>
      <c r="IH5641" s="79"/>
      <c r="II5641" s="79"/>
      <c r="IJ5641" s="79"/>
      <c r="IK5641" s="79"/>
      <c r="IL5641" s="79"/>
    </row>
    <row r="5642" s="93" customFormat="1" ht="15.75" customHeight="1" spans="3:246">
      <c r="C5642" s="97"/>
      <c r="D5642" s="98"/>
      <c r="F5642" s="99"/>
      <c r="G5642" s="98"/>
      <c r="IE5642" s="79"/>
      <c r="IF5642" s="79"/>
      <c r="IG5642" s="79"/>
      <c r="IH5642" s="79"/>
      <c r="II5642" s="79"/>
      <c r="IJ5642" s="79"/>
      <c r="IK5642" s="79"/>
      <c r="IL5642" s="79"/>
    </row>
    <row r="5643" s="93" customFormat="1" ht="15.75" customHeight="1" spans="3:246">
      <c r="C5643" s="97"/>
      <c r="D5643" s="98"/>
      <c r="F5643" s="99"/>
      <c r="G5643" s="98"/>
      <c r="IE5643" s="79"/>
      <c r="IF5643" s="79"/>
      <c r="IG5643" s="79"/>
      <c r="IH5643" s="79"/>
      <c r="II5643" s="79"/>
      <c r="IJ5643" s="79"/>
      <c r="IK5643" s="79"/>
      <c r="IL5643" s="79"/>
    </row>
    <row r="5644" s="93" customFormat="1" ht="15.75" customHeight="1" spans="3:246">
      <c r="C5644" s="97"/>
      <c r="D5644" s="98"/>
      <c r="F5644" s="99"/>
      <c r="G5644" s="98"/>
      <c r="IE5644" s="79"/>
      <c r="IF5644" s="79"/>
      <c r="IG5644" s="79"/>
      <c r="IH5644" s="79"/>
      <c r="II5644" s="79"/>
      <c r="IJ5644" s="79"/>
      <c r="IK5644" s="79"/>
      <c r="IL5644" s="79"/>
    </row>
    <row r="5645" s="93" customFormat="1" ht="15.75" customHeight="1" spans="3:246">
      <c r="C5645" s="97"/>
      <c r="D5645" s="98"/>
      <c r="F5645" s="99"/>
      <c r="G5645" s="98"/>
      <c r="IE5645" s="79"/>
      <c r="IF5645" s="79"/>
      <c r="IG5645" s="79"/>
      <c r="IH5645" s="79"/>
      <c r="II5645" s="79"/>
      <c r="IJ5645" s="79"/>
      <c r="IK5645" s="79"/>
      <c r="IL5645" s="79"/>
    </row>
    <row r="5646" s="93" customFormat="1" ht="15.75" customHeight="1" spans="3:246">
      <c r="C5646" s="97"/>
      <c r="D5646" s="98"/>
      <c r="F5646" s="99"/>
      <c r="G5646" s="98"/>
      <c r="IE5646" s="79"/>
      <c r="IF5646" s="79"/>
      <c r="IG5646" s="79"/>
      <c r="IH5646" s="79"/>
      <c r="II5646" s="79"/>
      <c r="IJ5646" s="79"/>
      <c r="IK5646" s="79"/>
      <c r="IL5646" s="79"/>
    </row>
    <row r="5647" s="93" customFormat="1" ht="15.75" customHeight="1" spans="3:246">
      <c r="C5647" s="97"/>
      <c r="D5647" s="98"/>
      <c r="F5647" s="99"/>
      <c r="G5647" s="98"/>
      <c r="IE5647" s="79"/>
      <c r="IF5647" s="79"/>
      <c r="IG5647" s="79"/>
      <c r="IH5647" s="79"/>
      <c r="II5647" s="79"/>
      <c r="IJ5647" s="79"/>
      <c r="IK5647" s="79"/>
      <c r="IL5647" s="79"/>
    </row>
    <row r="5648" s="93" customFormat="1" ht="15.75" customHeight="1" spans="3:246">
      <c r="C5648" s="97"/>
      <c r="D5648" s="98"/>
      <c r="F5648" s="99"/>
      <c r="G5648" s="98"/>
      <c r="IE5648" s="79"/>
      <c r="IF5648" s="79"/>
      <c r="IG5648" s="79"/>
      <c r="IH5648" s="79"/>
      <c r="II5648" s="79"/>
      <c r="IJ5648" s="79"/>
      <c r="IK5648" s="79"/>
      <c r="IL5648" s="79"/>
    </row>
    <row r="5649" s="93" customFormat="1" ht="15.75" customHeight="1" spans="3:246">
      <c r="C5649" s="97"/>
      <c r="D5649" s="98"/>
      <c r="F5649" s="99"/>
      <c r="G5649" s="98"/>
      <c r="IE5649" s="79"/>
      <c r="IF5649" s="79"/>
      <c r="IG5649" s="79"/>
      <c r="IH5649" s="79"/>
      <c r="II5649" s="79"/>
      <c r="IJ5649" s="79"/>
      <c r="IK5649" s="79"/>
      <c r="IL5649" s="79"/>
    </row>
    <row r="5650" s="93" customFormat="1" ht="15.75" customHeight="1" spans="3:246">
      <c r="C5650" s="97"/>
      <c r="D5650" s="98"/>
      <c r="F5650" s="99"/>
      <c r="G5650" s="98"/>
      <c r="IE5650" s="79"/>
      <c r="IF5650" s="79"/>
      <c r="IG5650" s="79"/>
      <c r="IH5650" s="79"/>
      <c r="II5650" s="79"/>
      <c r="IJ5650" s="79"/>
      <c r="IK5650" s="79"/>
      <c r="IL5650" s="79"/>
    </row>
    <row r="5651" s="93" customFormat="1" ht="15.75" customHeight="1" spans="3:246">
      <c r="C5651" s="97"/>
      <c r="D5651" s="98"/>
      <c r="F5651" s="99"/>
      <c r="G5651" s="98"/>
      <c r="IE5651" s="79"/>
      <c r="IF5651" s="79"/>
      <c r="IG5651" s="79"/>
      <c r="IH5651" s="79"/>
      <c r="II5651" s="79"/>
      <c r="IJ5651" s="79"/>
      <c r="IK5651" s="79"/>
      <c r="IL5651" s="79"/>
    </row>
    <row r="5652" s="93" customFormat="1" ht="15.75" customHeight="1" spans="3:246">
      <c r="C5652" s="97"/>
      <c r="D5652" s="98"/>
      <c r="F5652" s="99"/>
      <c r="G5652" s="98"/>
      <c r="IE5652" s="79"/>
      <c r="IF5652" s="79"/>
      <c r="IG5652" s="79"/>
      <c r="IH5652" s="79"/>
      <c r="II5652" s="79"/>
      <c r="IJ5652" s="79"/>
      <c r="IK5652" s="79"/>
      <c r="IL5652" s="79"/>
    </row>
    <row r="5653" s="93" customFormat="1" ht="15.75" customHeight="1" spans="3:246">
      <c r="C5653" s="97"/>
      <c r="D5653" s="98"/>
      <c r="F5653" s="99"/>
      <c r="G5653" s="98"/>
      <c r="IE5653" s="79"/>
      <c r="IF5653" s="79"/>
      <c r="IG5653" s="79"/>
      <c r="IH5653" s="79"/>
      <c r="II5653" s="79"/>
      <c r="IJ5653" s="79"/>
      <c r="IK5653" s="79"/>
      <c r="IL5653" s="79"/>
    </row>
    <row r="5654" s="93" customFormat="1" ht="15.75" customHeight="1" spans="3:246">
      <c r="C5654" s="97"/>
      <c r="D5654" s="98"/>
      <c r="F5654" s="99"/>
      <c r="G5654" s="98"/>
      <c r="IE5654" s="79"/>
      <c r="IF5654" s="79"/>
      <c r="IG5654" s="79"/>
      <c r="IH5654" s="79"/>
      <c r="II5654" s="79"/>
      <c r="IJ5654" s="79"/>
      <c r="IK5654" s="79"/>
      <c r="IL5654" s="79"/>
    </row>
    <row r="5655" s="93" customFormat="1" ht="15.75" customHeight="1" spans="3:246">
      <c r="C5655" s="97"/>
      <c r="D5655" s="98"/>
      <c r="F5655" s="99"/>
      <c r="G5655" s="98"/>
      <c r="IE5655" s="79"/>
      <c r="IF5655" s="79"/>
      <c r="IG5655" s="79"/>
      <c r="IH5655" s="79"/>
      <c r="II5655" s="79"/>
      <c r="IJ5655" s="79"/>
      <c r="IK5655" s="79"/>
      <c r="IL5655" s="79"/>
    </row>
    <row r="5656" s="93" customFormat="1" ht="15.75" customHeight="1" spans="3:246">
      <c r="C5656" s="97"/>
      <c r="D5656" s="98"/>
      <c r="F5656" s="99"/>
      <c r="G5656" s="98"/>
      <c r="IE5656" s="79"/>
      <c r="IF5656" s="79"/>
      <c r="IG5656" s="79"/>
      <c r="IH5656" s="79"/>
      <c r="II5656" s="79"/>
      <c r="IJ5656" s="79"/>
      <c r="IK5656" s="79"/>
      <c r="IL5656" s="79"/>
    </row>
    <row r="5657" s="93" customFormat="1" ht="15.75" customHeight="1" spans="3:246">
      <c r="C5657" s="97"/>
      <c r="D5657" s="98"/>
      <c r="F5657" s="99"/>
      <c r="G5657" s="98"/>
      <c r="IE5657" s="79"/>
      <c r="IF5657" s="79"/>
      <c r="IG5657" s="79"/>
      <c r="IH5657" s="79"/>
      <c r="II5657" s="79"/>
      <c r="IJ5657" s="79"/>
      <c r="IK5657" s="79"/>
      <c r="IL5657" s="79"/>
    </row>
    <row r="5658" s="93" customFormat="1" ht="15.75" customHeight="1" spans="3:246">
      <c r="C5658" s="97"/>
      <c r="D5658" s="98"/>
      <c r="F5658" s="99"/>
      <c r="G5658" s="98"/>
      <c r="IE5658" s="79"/>
      <c r="IF5658" s="79"/>
      <c r="IG5658" s="79"/>
      <c r="IH5658" s="79"/>
      <c r="II5658" s="79"/>
      <c r="IJ5658" s="79"/>
      <c r="IK5658" s="79"/>
      <c r="IL5658" s="79"/>
    </row>
    <row r="5659" s="93" customFormat="1" ht="15.75" customHeight="1" spans="3:246">
      <c r="C5659" s="97"/>
      <c r="D5659" s="98"/>
      <c r="F5659" s="99"/>
      <c r="G5659" s="98"/>
      <c r="IE5659" s="79"/>
      <c r="IF5659" s="79"/>
      <c r="IG5659" s="79"/>
      <c r="IH5659" s="79"/>
      <c r="II5659" s="79"/>
      <c r="IJ5659" s="79"/>
      <c r="IK5659" s="79"/>
      <c r="IL5659" s="79"/>
    </row>
    <row r="5660" s="93" customFormat="1" ht="15.75" customHeight="1" spans="3:246">
      <c r="C5660" s="97"/>
      <c r="D5660" s="98"/>
      <c r="F5660" s="99"/>
      <c r="G5660" s="98"/>
      <c r="IE5660" s="79"/>
      <c r="IF5660" s="79"/>
      <c r="IG5660" s="79"/>
      <c r="IH5660" s="79"/>
      <c r="II5660" s="79"/>
      <c r="IJ5660" s="79"/>
      <c r="IK5660" s="79"/>
      <c r="IL5660" s="79"/>
    </row>
    <row r="5661" s="93" customFormat="1" ht="15.75" customHeight="1" spans="3:246">
      <c r="C5661" s="97"/>
      <c r="D5661" s="98"/>
      <c r="F5661" s="99"/>
      <c r="G5661" s="98"/>
      <c r="IE5661" s="79"/>
      <c r="IF5661" s="79"/>
      <c r="IG5661" s="79"/>
      <c r="IH5661" s="79"/>
      <c r="II5661" s="79"/>
      <c r="IJ5661" s="79"/>
      <c r="IK5661" s="79"/>
      <c r="IL5661" s="79"/>
    </row>
    <row r="5662" s="93" customFormat="1" ht="15.75" customHeight="1" spans="3:246">
      <c r="C5662" s="97"/>
      <c r="D5662" s="98"/>
      <c r="F5662" s="99"/>
      <c r="G5662" s="98"/>
      <c r="IE5662" s="79"/>
      <c r="IF5662" s="79"/>
      <c r="IG5662" s="79"/>
      <c r="IH5662" s="79"/>
      <c r="II5662" s="79"/>
      <c r="IJ5662" s="79"/>
      <c r="IK5662" s="79"/>
      <c r="IL5662" s="79"/>
    </row>
    <row r="5663" s="93" customFormat="1" ht="15.75" customHeight="1" spans="3:246">
      <c r="C5663" s="97"/>
      <c r="D5663" s="98"/>
      <c r="F5663" s="99"/>
      <c r="G5663" s="98"/>
      <c r="IE5663" s="79"/>
      <c r="IF5663" s="79"/>
      <c r="IG5663" s="79"/>
      <c r="IH5663" s="79"/>
      <c r="II5663" s="79"/>
      <c r="IJ5663" s="79"/>
      <c r="IK5663" s="79"/>
      <c r="IL5663" s="79"/>
    </row>
    <row r="5664" s="93" customFormat="1" ht="15.75" customHeight="1" spans="3:246">
      <c r="C5664" s="97"/>
      <c r="D5664" s="98"/>
      <c r="F5664" s="99"/>
      <c r="G5664" s="98"/>
      <c r="IE5664" s="79"/>
      <c r="IF5664" s="79"/>
      <c r="IG5664" s="79"/>
      <c r="IH5664" s="79"/>
      <c r="II5664" s="79"/>
      <c r="IJ5664" s="79"/>
      <c r="IK5664" s="79"/>
      <c r="IL5664" s="79"/>
    </row>
    <row r="5665" s="93" customFormat="1" ht="15.75" customHeight="1" spans="3:246">
      <c r="C5665" s="97"/>
      <c r="D5665" s="98"/>
      <c r="F5665" s="99"/>
      <c r="G5665" s="98"/>
      <c r="IE5665" s="79"/>
      <c r="IF5665" s="79"/>
      <c r="IG5665" s="79"/>
      <c r="IH5665" s="79"/>
      <c r="II5665" s="79"/>
      <c r="IJ5665" s="79"/>
      <c r="IK5665" s="79"/>
      <c r="IL5665" s="79"/>
    </row>
    <row r="5666" s="93" customFormat="1" ht="15.75" customHeight="1" spans="3:246">
      <c r="C5666" s="97"/>
      <c r="D5666" s="98"/>
      <c r="F5666" s="99"/>
      <c r="G5666" s="98"/>
      <c r="IE5666" s="79"/>
      <c r="IF5666" s="79"/>
      <c r="IG5666" s="79"/>
      <c r="IH5666" s="79"/>
      <c r="II5666" s="79"/>
      <c r="IJ5666" s="79"/>
      <c r="IK5666" s="79"/>
      <c r="IL5666" s="79"/>
    </row>
    <row r="5667" s="93" customFormat="1" ht="15.75" customHeight="1" spans="3:246">
      <c r="C5667" s="97"/>
      <c r="D5667" s="98"/>
      <c r="F5667" s="99"/>
      <c r="G5667" s="98"/>
      <c r="IE5667" s="79"/>
      <c r="IF5667" s="79"/>
      <c r="IG5667" s="79"/>
      <c r="IH5667" s="79"/>
      <c r="II5667" s="79"/>
      <c r="IJ5667" s="79"/>
      <c r="IK5667" s="79"/>
      <c r="IL5667" s="79"/>
    </row>
    <row r="5668" s="93" customFormat="1" ht="15.75" customHeight="1" spans="3:246">
      <c r="C5668" s="97"/>
      <c r="D5668" s="98"/>
      <c r="F5668" s="99"/>
      <c r="G5668" s="98"/>
      <c r="IE5668" s="79"/>
      <c r="IF5668" s="79"/>
      <c r="IG5668" s="79"/>
      <c r="IH5668" s="79"/>
      <c r="II5668" s="79"/>
      <c r="IJ5668" s="79"/>
      <c r="IK5668" s="79"/>
      <c r="IL5668" s="79"/>
    </row>
    <row r="5669" s="93" customFormat="1" ht="15.75" customHeight="1" spans="3:246">
      <c r="C5669" s="97"/>
      <c r="D5669" s="98"/>
      <c r="F5669" s="99"/>
      <c r="G5669" s="98"/>
      <c r="IE5669" s="79"/>
      <c r="IF5669" s="79"/>
      <c r="IG5669" s="79"/>
      <c r="IH5669" s="79"/>
      <c r="II5669" s="79"/>
      <c r="IJ5669" s="79"/>
      <c r="IK5669" s="79"/>
      <c r="IL5669" s="79"/>
    </row>
    <row r="5670" s="93" customFormat="1" ht="15.75" customHeight="1" spans="3:246">
      <c r="C5670" s="97"/>
      <c r="D5670" s="98"/>
      <c r="F5670" s="99"/>
      <c r="G5670" s="98"/>
      <c r="IE5670" s="79"/>
      <c r="IF5670" s="79"/>
      <c r="IG5670" s="79"/>
      <c r="IH5670" s="79"/>
      <c r="II5670" s="79"/>
      <c r="IJ5670" s="79"/>
      <c r="IK5670" s="79"/>
      <c r="IL5670" s="79"/>
    </row>
    <row r="5671" s="93" customFormat="1" ht="15.75" customHeight="1" spans="3:246">
      <c r="C5671" s="97"/>
      <c r="D5671" s="98"/>
      <c r="F5671" s="99"/>
      <c r="G5671" s="98"/>
      <c r="IE5671" s="79"/>
      <c r="IF5671" s="79"/>
      <c r="IG5671" s="79"/>
      <c r="IH5671" s="79"/>
      <c r="II5671" s="79"/>
      <c r="IJ5671" s="79"/>
      <c r="IK5671" s="79"/>
      <c r="IL5671" s="79"/>
    </row>
    <row r="5672" s="93" customFormat="1" ht="15.75" customHeight="1" spans="3:246">
      <c r="C5672" s="97"/>
      <c r="D5672" s="98"/>
      <c r="F5672" s="99"/>
      <c r="G5672" s="98"/>
      <c r="IE5672" s="79"/>
      <c r="IF5672" s="79"/>
      <c r="IG5672" s="79"/>
      <c r="IH5672" s="79"/>
      <c r="II5672" s="79"/>
      <c r="IJ5672" s="79"/>
      <c r="IK5672" s="79"/>
      <c r="IL5672" s="79"/>
    </row>
    <row r="5673" s="93" customFormat="1" ht="15.75" customHeight="1" spans="3:246">
      <c r="C5673" s="97"/>
      <c r="D5673" s="98"/>
      <c r="F5673" s="99"/>
      <c r="G5673" s="98"/>
      <c r="IE5673" s="79"/>
      <c r="IF5673" s="79"/>
      <c r="IG5673" s="79"/>
      <c r="IH5673" s="79"/>
      <c r="II5673" s="79"/>
      <c r="IJ5673" s="79"/>
      <c r="IK5673" s="79"/>
      <c r="IL5673" s="79"/>
    </row>
    <row r="5674" s="93" customFormat="1" ht="15.75" customHeight="1" spans="3:246">
      <c r="C5674" s="97"/>
      <c r="D5674" s="98"/>
      <c r="F5674" s="99"/>
      <c r="G5674" s="98"/>
      <c r="IE5674" s="79"/>
      <c r="IF5674" s="79"/>
      <c r="IG5674" s="79"/>
      <c r="IH5674" s="79"/>
      <c r="II5674" s="79"/>
      <c r="IJ5674" s="79"/>
      <c r="IK5674" s="79"/>
      <c r="IL5674" s="79"/>
    </row>
    <row r="5675" s="93" customFormat="1" ht="15.75" customHeight="1" spans="3:246">
      <c r="C5675" s="97"/>
      <c r="D5675" s="98"/>
      <c r="F5675" s="99"/>
      <c r="G5675" s="98"/>
      <c r="IE5675" s="79"/>
      <c r="IF5675" s="79"/>
      <c r="IG5675" s="79"/>
      <c r="IH5675" s="79"/>
      <c r="II5675" s="79"/>
      <c r="IJ5675" s="79"/>
      <c r="IK5675" s="79"/>
      <c r="IL5675" s="79"/>
    </row>
    <row r="5676" s="93" customFormat="1" ht="15.75" customHeight="1" spans="3:246">
      <c r="C5676" s="97"/>
      <c r="D5676" s="98"/>
      <c r="F5676" s="99"/>
      <c r="G5676" s="98"/>
      <c r="IE5676" s="79"/>
      <c r="IF5676" s="79"/>
      <c r="IG5676" s="79"/>
      <c r="IH5676" s="79"/>
      <c r="II5676" s="79"/>
      <c r="IJ5676" s="79"/>
      <c r="IK5676" s="79"/>
      <c r="IL5676" s="79"/>
    </row>
    <row r="5677" s="93" customFormat="1" ht="15.75" customHeight="1" spans="3:246">
      <c r="C5677" s="97"/>
      <c r="D5677" s="98"/>
      <c r="F5677" s="99"/>
      <c r="G5677" s="98"/>
      <c r="IE5677" s="79"/>
      <c r="IF5677" s="79"/>
      <c r="IG5677" s="79"/>
      <c r="IH5677" s="79"/>
      <c r="II5677" s="79"/>
      <c r="IJ5677" s="79"/>
      <c r="IK5677" s="79"/>
      <c r="IL5677" s="79"/>
    </row>
    <row r="5678" s="93" customFormat="1" ht="15.75" customHeight="1" spans="3:246">
      <c r="C5678" s="97"/>
      <c r="D5678" s="98"/>
      <c r="F5678" s="99"/>
      <c r="G5678" s="98"/>
      <c r="IE5678" s="79"/>
      <c r="IF5678" s="79"/>
      <c r="IG5678" s="79"/>
      <c r="IH5678" s="79"/>
      <c r="II5678" s="79"/>
      <c r="IJ5678" s="79"/>
      <c r="IK5678" s="79"/>
      <c r="IL5678" s="79"/>
    </row>
    <row r="5679" s="93" customFormat="1" ht="15.75" customHeight="1" spans="3:246">
      <c r="C5679" s="97"/>
      <c r="D5679" s="98"/>
      <c r="F5679" s="99"/>
      <c r="G5679" s="98"/>
      <c r="IE5679" s="79"/>
      <c r="IF5679" s="79"/>
      <c r="IG5679" s="79"/>
      <c r="IH5679" s="79"/>
      <c r="II5679" s="79"/>
      <c r="IJ5679" s="79"/>
      <c r="IK5679" s="79"/>
      <c r="IL5679" s="79"/>
    </row>
    <row r="5680" s="93" customFormat="1" ht="15.75" customHeight="1" spans="3:246">
      <c r="C5680" s="97"/>
      <c r="D5680" s="98"/>
      <c r="F5680" s="99"/>
      <c r="G5680" s="98"/>
      <c r="IE5680" s="79"/>
      <c r="IF5680" s="79"/>
      <c r="IG5680" s="79"/>
      <c r="IH5680" s="79"/>
      <c r="II5680" s="79"/>
      <c r="IJ5680" s="79"/>
      <c r="IK5680" s="79"/>
      <c r="IL5680" s="79"/>
    </row>
    <row r="5681" s="93" customFormat="1" ht="15.75" customHeight="1" spans="3:246">
      <c r="C5681" s="97"/>
      <c r="D5681" s="98"/>
      <c r="F5681" s="99"/>
      <c r="G5681" s="98"/>
      <c r="IE5681" s="79"/>
      <c r="IF5681" s="79"/>
      <c r="IG5681" s="79"/>
      <c r="IH5681" s="79"/>
      <c r="II5681" s="79"/>
      <c r="IJ5681" s="79"/>
      <c r="IK5681" s="79"/>
      <c r="IL5681" s="79"/>
    </row>
    <row r="5682" s="93" customFormat="1" ht="15.75" customHeight="1" spans="3:246">
      <c r="C5682" s="97"/>
      <c r="D5682" s="98"/>
      <c r="F5682" s="99"/>
      <c r="G5682" s="98"/>
      <c r="IE5682" s="79"/>
      <c r="IF5682" s="79"/>
      <c r="IG5682" s="79"/>
      <c r="IH5682" s="79"/>
      <c r="II5682" s="79"/>
      <c r="IJ5682" s="79"/>
      <c r="IK5682" s="79"/>
      <c r="IL5682" s="79"/>
    </row>
    <row r="5683" s="93" customFormat="1" ht="15.75" customHeight="1" spans="3:246">
      <c r="C5683" s="97"/>
      <c r="D5683" s="98"/>
      <c r="F5683" s="99"/>
      <c r="G5683" s="98"/>
      <c r="IE5683" s="79"/>
      <c r="IF5683" s="79"/>
      <c r="IG5683" s="79"/>
      <c r="IH5683" s="79"/>
      <c r="II5683" s="79"/>
      <c r="IJ5683" s="79"/>
      <c r="IK5683" s="79"/>
      <c r="IL5683" s="79"/>
    </row>
    <row r="5684" s="93" customFormat="1" ht="15.75" customHeight="1" spans="3:246">
      <c r="C5684" s="97"/>
      <c r="D5684" s="98"/>
      <c r="F5684" s="99"/>
      <c r="G5684" s="98"/>
      <c r="IE5684" s="79"/>
      <c r="IF5684" s="79"/>
      <c r="IG5684" s="79"/>
      <c r="IH5684" s="79"/>
      <c r="II5684" s="79"/>
      <c r="IJ5684" s="79"/>
      <c r="IK5684" s="79"/>
      <c r="IL5684" s="79"/>
    </row>
    <row r="5685" s="93" customFormat="1" ht="15.75" customHeight="1" spans="3:246">
      <c r="C5685" s="97"/>
      <c r="D5685" s="98"/>
      <c r="F5685" s="99"/>
      <c r="G5685" s="98"/>
      <c r="IE5685" s="79"/>
      <c r="IF5685" s="79"/>
      <c r="IG5685" s="79"/>
      <c r="IH5685" s="79"/>
      <c r="II5685" s="79"/>
      <c r="IJ5685" s="79"/>
      <c r="IK5685" s="79"/>
      <c r="IL5685" s="79"/>
    </row>
    <row r="5686" s="93" customFormat="1" ht="15.75" customHeight="1" spans="3:246">
      <c r="C5686" s="97"/>
      <c r="D5686" s="98"/>
      <c r="F5686" s="99"/>
      <c r="G5686" s="98"/>
      <c r="IE5686" s="79"/>
      <c r="IF5686" s="79"/>
      <c r="IG5686" s="79"/>
      <c r="IH5686" s="79"/>
      <c r="II5686" s="79"/>
      <c r="IJ5686" s="79"/>
      <c r="IK5686" s="79"/>
      <c r="IL5686" s="79"/>
    </row>
    <row r="5687" s="93" customFormat="1" ht="15.75" customHeight="1" spans="3:246">
      <c r="C5687" s="97"/>
      <c r="D5687" s="98"/>
      <c r="F5687" s="99"/>
      <c r="G5687" s="98"/>
      <c r="IE5687" s="79"/>
      <c r="IF5687" s="79"/>
      <c r="IG5687" s="79"/>
      <c r="IH5687" s="79"/>
      <c r="II5687" s="79"/>
      <c r="IJ5687" s="79"/>
      <c r="IK5687" s="79"/>
      <c r="IL5687" s="79"/>
    </row>
    <row r="5688" s="93" customFormat="1" ht="15.75" customHeight="1" spans="3:246">
      <c r="C5688" s="97"/>
      <c r="D5688" s="98"/>
      <c r="F5688" s="99"/>
      <c r="G5688" s="98"/>
      <c r="IE5688" s="79"/>
      <c r="IF5688" s="79"/>
      <c r="IG5688" s="79"/>
      <c r="IH5688" s="79"/>
      <c r="II5688" s="79"/>
      <c r="IJ5688" s="79"/>
      <c r="IK5688" s="79"/>
      <c r="IL5688" s="79"/>
    </row>
    <row r="5689" s="93" customFormat="1" ht="15.75" customHeight="1" spans="3:246">
      <c r="C5689" s="97"/>
      <c r="D5689" s="98"/>
      <c r="F5689" s="99"/>
      <c r="G5689" s="98"/>
      <c r="IE5689" s="79"/>
      <c r="IF5689" s="79"/>
      <c r="IG5689" s="79"/>
      <c r="IH5689" s="79"/>
      <c r="II5689" s="79"/>
      <c r="IJ5689" s="79"/>
      <c r="IK5689" s="79"/>
      <c r="IL5689" s="79"/>
    </row>
    <row r="5690" s="93" customFormat="1" ht="15.75" customHeight="1" spans="3:246">
      <c r="C5690" s="97"/>
      <c r="D5690" s="98"/>
      <c r="F5690" s="99"/>
      <c r="G5690" s="98"/>
      <c r="IE5690" s="79"/>
      <c r="IF5690" s="79"/>
      <c r="IG5690" s="79"/>
      <c r="IH5690" s="79"/>
      <c r="II5690" s="79"/>
      <c r="IJ5690" s="79"/>
      <c r="IK5690" s="79"/>
      <c r="IL5690" s="79"/>
    </row>
    <row r="5691" s="93" customFormat="1" ht="15.75" customHeight="1" spans="3:246">
      <c r="C5691" s="97"/>
      <c r="D5691" s="98"/>
      <c r="F5691" s="99"/>
      <c r="G5691" s="98"/>
      <c r="IE5691" s="79"/>
      <c r="IF5691" s="79"/>
      <c r="IG5691" s="79"/>
      <c r="IH5691" s="79"/>
      <c r="II5691" s="79"/>
      <c r="IJ5691" s="79"/>
      <c r="IK5691" s="79"/>
      <c r="IL5691" s="79"/>
    </row>
    <row r="5692" s="93" customFormat="1" ht="15.75" customHeight="1" spans="3:246">
      <c r="C5692" s="97"/>
      <c r="D5692" s="98"/>
      <c r="F5692" s="99"/>
      <c r="G5692" s="98"/>
      <c r="IE5692" s="79"/>
      <c r="IF5692" s="79"/>
      <c r="IG5692" s="79"/>
      <c r="IH5692" s="79"/>
      <c r="II5692" s="79"/>
      <c r="IJ5692" s="79"/>
      <c r="IK5692" s="79"/>
      <c r="IL5692" s="79"/>
    </row>
    <row r="5693" s="93" customFormat="1" ht="15.75" customHeight="1" spans="3:246">
      <c r="C5693" s="97"/>
      <c r="D5693" s="98"/>
      <c r="F5693" s="99"/>
      <c r="G5693" s="98"/>
      <c r="IE5693" s="79"/>
      <c r="IF5693" s="79"/>
      <c r="IG5693" s="79"/>
      <c r="IH5693" s="79"/>
      <c r="II5693" s="79"/>
      <c r="IJ5693" s="79"/>
      <c r="IK5693" s="79"/>
      <c r="IL5693" s="79"/>
    </row>
    <row r="5694" s="93" customFormat="1" ht="15.75" customHeight="1" spans="3:246">
      <c r="C5694" s="97"/>
      <c r="D5694" s="98"/>
      <c r="F5694" s="99"/>
      <c r="G5694" s="98"/>
      <c r="IE5694" s="79"/>
      <c r="IF5694" s="79"/>
      <c r="IG5694" s="79"/>
      <c r="IH5694" s="79"/>
      <c r="II5694" s="79"/>
      <c r="IJ5694" s="79"/>
      <c r="IK5694" s="79"/>
      <c r="IL5694" s="79"/>
    </row>
    <row r="5695" s="93" customFormat="1" ht="15.75" customHeight="1" spans="3:246">
      <c r="C5695" s="97"/>
      <c r="D5695" s="98"/>
      <c r="F5695" s="99"/>
      <c r="G5695" s="98"/>
      <c r="IE5695" s="79"/>
      <c r="IF5695" s="79"/>
      <c r="IG5695" s="79"/>
      <c r="IH5695" s="79"/>
      <c r="II5695" s="79"/>
      <c r="IJ5695" s="79"/>
      <c r="IK5695" s="79"/>
      <c r="IL5695" s="79"/>
    </row>
    <row r="5696" s="93" customFormat="1" ht="15.75" customHeight="1" spans="3:246">
      <c r="C5696" s="97"/>
      <c r="D5696" s="98"/>
      <c r="F5696" s="99"/>
      <c r="G5696" s="98"/>
      <c r="IE5696" s="79"/>
      <c r="IF5696" s="79"/>
      <c r="IG5696" s="79"/>
      <c r="IH5696" s="79"/>
      <c r="II5696" s="79"/>
      <c r="IJ5696" s="79"/>
      <c r="IK5696" s="79"/>
      <c r="IL5696" s="79"/>
    </row>
    <row r="5697" s="93" customFormat="1" ht="15.75" customHeight="1" spans="3:246">
      <c r="C5697" s="97"/>
      <c r="D5697" s="98"/>
      <c r="F5697" s="99"/>
      <c r="G5697" s="98"/>
      <c r="IE5697" s="79"/>
      <c r="IF5697" s="79"/>
      <c r="IG5697" s="79"/>
      <c r="IH5697" s="79"/>
      <c r="II5697" s="79"/>
      <c r="IJ5697" s="79"/>
      <c r="IK5697" s="79"/>
      <c r="IL5697" s="79"/>
    </row>
    <row r="5698" s="93" customFormat="1" ht="15.75" customHeight="1" spans="3:246">
      <c r="C5698" s="97"/>
      <c r="D5698" s="98"/>
      <c r="F5698" s="99"/>
      <c r="G5698" s="98"/>
      <c r="IE5698" s="79"/>
      <c r="IF5698" s="79"/>
      <c r="IG5698" s="79"/>
      <c r="IH5698" s="79"/>
      <c r="II5698" s="79"/>
      <c r="IJ5698" s="79"/>
      <c r="IK5698" s="79"/>
      <c r="IL5698" s="79"/>
    </row>
    <row r="5699" s="93" customFormat="1" ht="15.75" customHeight="1" spans="3:246">
      <c r="C5699" s="97"/>
      <c r="D5699" s="98"/>
      <c r="F5699" s="99"/>
      <c r="G5699" s="98"/>
      <c r="IE5699" s="79"/>
      <c r="IF5699" s="79"/>
      <c r="IG5699" s="79"/>
      <c r="IH5699" s="79"/>
      <c r="II5699" s="79"/>
      <c r="IJ5699" s="79"/>
      <c r="IK5699" s="79"/>
      <c r="IL5699" s="79"/>
    </row>
    <row r="5700" s="93" customFormat="1" ht="15.75" customHeight="1" spans="3:246">
      <c r="C5700" s="97"/>
      <c r="D5700" s="98"/>
      <c r="F5700" s="99"/>
      <c r="G5700" s="98"/>
      <c r="IE5700" s="79"/>
      <c r="IF5700" s="79"/>
      <c r="IG5700" s="79"/>
      <c r="IH5700" s="79"/>
      <c r="II5700" s="79"/>
      <c r="IJ5700" s="79"/>
      <c r="IK5700" s="79"/>
      <c r="IL5700" s="79"/>
    </row>
    <row r="5701" s="93" customFormat="1" ht="15.75" customHeight="1" spans="3:246">
      <c r="C5701" s="97"/>
      <c r="D5701" s="98"/>
      <c r="F5701" s="99"/>
      <c r="G5701" s="98"/>
      <c r="IE5701" s="79"/>
      <c r="IF5701" s="79"/>
      <c r="IG5701" s="79"/>
      <c r="IH5701" s="79"/>
      <c r="II5701" s="79"/>
      <c r="IJ5701" s="79"/>
      <c r="IK5701" s="79"/>
      <c r="IL5701" s="79"/>
    </row>
    <row r="5702" s="93" customFormat="1" ht="15.75" customHeight="1" spans="3:246">
      <c r="C5702" s="97"/>
      <c r="D5702" s="98"/>
      <c r="F5702" s="99"/>
      <c r="G5702" s="98"/>
      <c r="IE5702" s="79"/>
      <c r="IF5702" s="79"/>
      <c r="IG5702" s="79"/>
      <c r="IH5702" s="79"/>
      <c r="II5702" s="79"/>
      <c r="IJ5702" s="79"/>
      <c r="IK5702" s="79"/>
      <c r="IL5702" s="79"/>
    </row>
    <row r="5703" s="93" customFormat="1" ht="15.75" customHeight="1" spans="3:246">
      <c r="C5703" s="97"/>
      <c r="D5703" s="98"/>
      <c r="F5703" s="99"/>
      <c r="G5703" s="98"/>
      <c r="IE5703" s="79"/>
      <c r="IF5703" s="79"/>
      <c r="IG5703" s="79"/>
      <c r="IH5703" s="79"/>
      <c r="II5703" s="79"/>
      <c r="IJ5703" s="79"/>
      <c r="IK5703" s="79"/>
      <c r="IL5703" s="79"/>
    </row>
    <row r="5704" s="93" customFormat="1" ht="15.75" customHeight="1" spans="3:246">
      <c r="C5704" s="97"/>
      <c r="D5704" s="98"/>
      <c r="F5704" s="99"/>
      <c r="G5704" s="98"/>
      <c r="IE5704" s="79"/>
      <c r="IF5704" s="79"/>
      <c r="IG5704" s="79"/>
      <c r="IH5704" s="79"/>
      <c r="II5704" s="79"/>
      <c r="IJ5704" s="79"/>
      <c r="IK5704" s="79"/>
      <c r="IL5704" s="79"/>
    </row>
    <row r="5705" s="93" customFormat="1" ht="15.75" customHeight="1" spans="3:246">
      <c r="C5705" s="97"/>
      <c r="D5705" s="98"/>
      <c r="F5705" s="99"/>
      <c r="G5705" s="98"/>
      <c r="IE5705" s="79"/>
      <c r="IF5705" s="79"/>
      <c r="IG5705" s="79"/>
      <c r="IH5705" s="79"/>
      <c r="II5705" s="79"/>
      <c r="IJ5705" s="79"/>
      <c r="IK5705" s="79"/>
      <c r="IL5705" s="79"/>
    </row>
    <row r="5706" s="93" customFormat="1" ht="15.75" customHeight="1" spans="3:246">
      <c r="C5706" s="97"/>
      <c r="D5706" s="98"/>
      <c r="F5706" s="99"/>
      <c r="G5706" s="98"/>
      <c r="IE5706" s="79"/>
      <c r="IF5706" s="79"/>
      <c r="IG5706" s="79"/>
      <c r="IH5706" s="79"/>
      <c r="II5706" s="79"/>
      <c r="IJ5706" s="79"/>
      <c r="IK5706" s="79"/>
      <c r="IL5706" s="79"/>
    </row>
    <row r="5707" s="93" customFormat="1" ht="15.75" customHeight="1" spans="3:246">
      <c r="C5707" s="97"/>
      <c r="D5707" s="98"/>
      <c r="F5707" s="99"/>
      <c r="G5707" s="98"/>
      <c r="IE5707" s="79"/>
      <c r="IF5707" s="79"/>
      <c r="IG5707" s="79"/>
      <c r="IH5707" s="79"/>
      <c r="II5707" s="79"/>
      <c r="IJ5707" s="79"/>
      <c r="IK5707" s="79"/>
      <c r="IL5707" s="79"/>
    </row>
    <row r="5708" s="93" customFormat="1" ht="15.75" customHeight="1" spans="3:246">
      <c r="C5708" s="97"/>
      <c r="D5708" s="98"/>
      <c r="F5708" s="99"/>
      <c r="G5708" s="98"/>
      <c r="IE5708" s="79"/>
      <c r="IF5708" s="79"/>
      <c r="IG5708" s="79"/>
      <c r="IH5708" s="79"/>
      <c r="II5708" s="79"/>
      <c r="IJ5708" s="79"/>
      <c r="IK5708" s="79"/>
      <c r="IL5708" s="79"/>
    </row>
    <row r="5709" s="93" customFormat="1" ht="15.75" customHeight="1" spans="3:246">
      <c r="C5709" s="97"/>
      <c r="D5709" s="98"/>
      <c r="F5709" s="99"/>
      <c r="G5709" s="98"/>
      <c r="IE5709" s="79"/>
      <c r="IF5709" s="79"/>
      <c r="IG5709" s="79"/>
      <c r="IH5709" s="79"/>
      <c r="II5709" s="79"/>
      <c r="IJ5709" s="79"/>
      <c r="IK5709" s="79"/>
      <c r="IL5709" s="79"/>
    </row>
    <row r="5710" s="93" customFormat="1" ht="15.75" customHeight="1" spans="3:246">
      <c r="C5710" s="97"/>
      <c r="D5710" s="98"/>
      <c r="F5710" s="99"/>
      <c r="G5710" s="98"/>
      <c r="IE5710" s="79"/>
      <c r="IF5710" s="79"/>
      <c r="IG5710" s="79"/>
      <c r="IH5710" s="79"/>
      <c r="II5710" s="79"/>
      <c r="IJ5710" s="79"/>
      <c r="IK5710" s="79"/>
      <c r="IL5710" s="79"/>
    </row>
    <row r="5711" s="93" customFormat="1" ht="15.75" customHeight="1" spans="3:246">
      <c r="C5711" s="97"/>
      <c r="D5711" s="98"/>
      <c r="F5711" s="99"/>
      <c r="G5711" s="98"/>
      <c r="IE5711" s="79"/>
      <c r="IF5711" s="79"/>
      <c r="IG5711" s="79"/>
      <c r="IH5711" s="79"/>
      <c r="II5711" s="79"/>
      <c r="IJ5711" s="79"/>
      <c r="IK5711" s="79"/>
      <c r="IL5711" s="79"/>
    </row>
    <row r="5712" s="93" customFormat="1" ht="15.75" customHeight="1" spans="3:246">
      <c r="C5712" s="97"/>
      <c r="D5712" s="98"/>
      <c r="F5712" s="99"/>
      <c r="G5712" s="98"/>
      <c r="IE5712" s="79"/>
      <c r="IF5712" s="79"/>
      <c r="IG5712" s="79"/>
      <c r="IH5712" s="79"/>
      <c r="II5712" s="79"/>
      <c r="IJ5712" s="79"/>
      <c r="IK5712" s="79"/>
      <c r="IL5712" s="79"/>
    </row>
    <row r="5713" s="93" customFormat="1" ht="15.75" customHeight="1" spans="3:246">
      <c r="C5713" s="97"/>
      <c r="D5713" s="98"/>
      <c r="F5713" s="99"/>
      <c r="G5713" s="98"/>
      <c r="IE5713" s="79"/>
      <c r="IF5713" s="79"/>
      <c r="IG5713" s="79"/>
      <c r="IH5713" s="79"/>
      <c r="II5713" s="79"/>
      <c r="IJ5713" s="79"/>
      <c r="IK5713" s="79"/>
      <c r="IL5713" s="79"/>
    </row>
    <row r="5714" s="93" customFormat="1" ht="15.75" customHeight="1" spans="3:246">
      <c r="C5714" s="97"/>
      <c r="D5714" s="98"/>
      <c r="F5714" s="99"/>
      <c r="G5714" s="98"/>
      <c r="IE5714" s="79"/>
      <c r="IF5714" s="79"/>
      <c r="IG5714" s="79"/>
      <c r="IH5714" s="79"/>
      <c r="II5714" s="79"/>
      <c r="IJ5714" s="79"/>
      <c r="IK5714" s="79"/>
      <c r="IL5714" s="79"/>
    </row>
    <row r="5715" s="93" customFormat="1" ht="15.75" customHeight="1" spans="3:246">
      <c r="C5715" s="97"/>
      <c r="D5715" s="98"/>
      <c r="F5715" s="99"/>
      <c r="G5715" s="98"/>
      <c r="IE5715" s="79"/>
      <c r="IF5715" s="79"/>
      <c r="IG5715" s="79"/>
      <c r="IH5715" s="79"/>
      <c r="II5715" s="79"/>
      <c r="IJ5715" s="79"/>
      <c r="IK5715" s="79"/>
      <c r="IL5715" s="79"/>
    </row>
    <row r="5716" s="93" customFormat="1" ht="15.75" customHeight="1" spans="3:246">
      <c r="C5716" s="97"/>
      <c r="D5716" s="98"/>
      <c r="F5716" s="99"/>
      <c r="G5716" s="98"/>
      <c r="IE5716" s="79"/>
      <c r="IF5716" s="79"/>
      <c r="IG5716" s="79"/>
      <c r="IH5716" s="79"/>
      <c r="II5716" s="79"/>
      <c r="IJ5716" s="79"/>
      <c r="IK5716" s="79"/>
      <c r="IL5716" s="79"/>
    </row>
    <row r="5717" s="93" customFormat="1" ht="15.75" customHeight="1" spans="3:246">
      <c r="C5717" s="97"/>
      <c r="D5717" s="98"/>
      <c r="F5717" s="99"/>
      <c r="G5717" s="98"/>
      <c r="IE5717" s="79"/>
      <c r="IF5717" s="79"/>
      <c r="IG5717" s="79"/>
      <c r="IH5717" s="79"/>
      <c r="II5717" s="79"/>
      <c r="IJ5717" s="79"/>
      <c r="IK5717" s="79"/>
      <c r="IL5717" s="79"/>
    </row>
    <row r="5718" s="93" customFormat="1" ht="15.75" customHeight="1" spans="3:246">
      <c r="C5718" s="97"/>
      <c r="D5718" s="98"/>
      <c r="F5718" s="99"/>
      <c r="G5718" s="98"/>
      <c r="IE5718" s="79"/>
      <c r="IF5718" s="79"/>
      <c r="IG5718" s="79"/>
      <c r="IH5718" s="79"/>
      <c r="II5718" s="79"/>
      <c r="IJ5718" s="79"/>
      <c r="IK5718" s="79"/>
      <c r="IL5718" s="79"/>
    </row>
    <row r="5719" s="93" customFormat="1" ht="15.75" customHeight="1" spans="3:246">
      <c r="C5719" s="97"/>
      <c r="D5719" s="98"/>
      <c r="F5719" s="99"/>
      <c r="G5719" s="98"/>
      <c r="IE5719" s="79"/>
      <c r="IF5719" s="79"/>
      <c r="IG5719" s="79"/>
      <c r="IH5719" s="79"/>
      <c r="II5719" s="79"/>
      <c r="IJ5719" s="79"/>
      <c r="IK5719" s="79"/>
      <c r="IL5719" s="79"/>
    </row>
    <row r="5720" s="93" customFormat="1" ht="15.75" customHeight="1" spans="3:246">
      <c r="C5720" s="97"/>
      <c r="D5720" s="98"/>
      <c r="F5720" s="99"/>
      <c r="G5720" s="98"/>
      <c r="IE5720" s="79"/>
      <c r="IF5720" s="79"/>
      <c r="IG5720" s="79"/>
      <c r="IH5720" s="79"/>
      <c r="II5720" s="79"/>
      <c r="IJ5720" s="79"/>
      <c r="IK5720" s="79"/>
      <c r="IL5720" s="79"/>
    </row>
    <row r="5721" s="93" customFormat="1" ht="15.75" customHeight="1" spans="3:246">
      <c r="C5721" s="97"/>
      <c r="D5721" s="98"/>
      <c r="F5721" s="99"/>
      <c r="G5721" s="98"/>
      <c r="IE5721" s="79"/>
      <c r="IF5721" s="79"/>
      <c r="IG5721" s="79"/>
      <c r="IH5721" s="79"/>
      <c r="II5721" s="79"/>
      <c r="IJ5721" s="79"/>
      <c r="IK5721" s="79"/>
      <c r="IL5721" s="79"/>
    </row>
    <row r="5722" s="93" customFormat="1" ht="15.75" customHeight="1" spans="3:246">
      <c r="C5722" s="97"/>
      <c r="D5722" s="98"/>
      <c r="F5722" s="99"/>
      <c r="G5722" s="98"/>
      <c r="IE5722" s="79"/>
      <c r="IF5722" s="79"/>
      <c r="IG5722" s="79"/>
      <c r="IH5722" s="79"/>
      <c r="II5722" s="79"/>
      <c r="IJ5722" s="79"/>
      <c r="IK5722" s="79"/>
      <c r="IL5722" s="79"/>
    </row>
    <row r="5723" s="93" customFormat="1" ht="15.75" customHeight="1" spans="3:246">
      <c r="C5723" s="97"/>
      <c r="D5723" s="98"/>
      <c r="F5723" s="99"/>
      <c r="G5723" s="98"/>
      <c r="IE5723" s="79"/>
      <c r="IF5723" s="79"/>
      <c r="IG5723" s="79"/>
      <c r="IH5723" s="79"/>
      <c r="II5723" s="79"/>
      <c r="IJ5723" s="79"/>
      <c r="IK5723" s="79"/>
      <c r="IL5723" s="79"/>
    </row>
    <row r="5724" s="93" customFormat="1" ht="15.75" customHeight="1" spans="3:246">
      <c r="C5724" s="97"/>
      <c r="D5724" s="98"/>
      <c r="F5724" s="99"/>
      <c r="G5724" s="98"/>
      <c r="IE5724" s="79"/>
      <c r="IF5724" s="79"/>
      <c r="IG5724" s="79"/>
      <c r="IH5724" s="79"/>
      <c r="II5724" s="79"/>
      <c r="IJ5724" s="79"/>
      <c r="IK5724" s="79"/>
      <c r="IL5724" s="79"/>
    </row>
    <row r="5725" s="93" customFormat="1" ht="15.75" customHeight="1" spans="3:246">
      <c r="C5725" s="97"/>
      <c r="D5725" s="98"/>
      <c r="F5725" s="99"/>
      <c r="G5725" s="98"/>
      <c r="IE5725" s="79"/>
      <c r="IF5725" s="79"/>
      <c r="IG5725" s="79"/>
      <c r="IH5725" s="79"/>
      <c r="II5725" s="79"/>
      <c r="IJ5725" s="79"/>
      <c r="IK5725" s="79"/>
      <c r="IL5725" s="79"/>
    </row>
    <row r="5726" s="93" customFormat="1" ht="15.75" customHeight="1" spans="3:246">
      <c r="C5726" s="97"/>
      <c r="D5726" s="98"/>
      <c r="F5726" s="99"/>
      <c r="G5726" s="98"/>
      <c r="IE5726" s="79"/>
      <c r="IF5726" s="79"/>
      <c r="IG5726" s="79"/>
      <c r="IH5726" s="79"/>
      <c r="II5726" s="79"/>
      <c r="IJ5726" s="79"/>
      <c r="IK5726" s="79"/>
      <c r="IL5726" s="79"/>
    </row>
    <row r="5727" s="93" customFormat="1" ht="15.75" customHeight="1" spans="3:246">
      <c r="C5727" s="97"/>
      <c r="D5727" s="98"/>
      <c r="F5727" s="99"/>
      <c r="G5727" s="98"/>
      <c r="IE5727" s="79"/>
      <c r="IF5727" s="79"/>
      <c r="IG5727" s="79"/>
      <c r="IH5727" s="79"/>
      <c r="II5727" s="79"/>
      <c r="IJ5727" s="79"/>
      <c r="IK5727" s="79"/>
      <c r="IL5727" s="79"/>
    </row>
    <row r="5728" s="93" customFormat="1" ht="15.75" customHeight="1" spans="3:246">
      <c r="C5728" s="97"/>
      <c r="D5728" s="98"/>
      <c r="F5728" s="99"/>
      <c r="G5728" s="98"/>
      <c r="IE5728" s="79"/>
      <c r="IF5728" s="79"/>
      <c r="IG5728" s="79"/>
      <c r="IH5728" s="79"/>
      <c r="II5728" s="79"/>
      <c r="IJ5728" s="79"/>
      <c r="IK5728" s="79"/>
      <c r="IL5728" s="79"/>
    </row>
    <row r="5729" s="93" customFormat="1" ht="15.75" customHeight="1" spans="3:246">
      <c r="C5729" s="97"/>
      <c r="D5729" s="98"/>
      <c r="F5729" s="99"/>
      <c r="G5729" s="98"/>
      <c r="IE5729" s="79"/>
      <c r="IF5729" s="79"/>
      <c r="IG5729" s="79"/>
      <c r="IH5729" s="79"/>
      <c r="II5729" s="79"/>
      <c r="IJ5729" s="79"/>
      <c r="IK5729" s="79"/>
      <c r="IL5729" s="79"/>
    </row>
    <row r="5730" s="93" customFormat="1" ht="15.75" customHeight="1" spans="3:246">
      <c r="C5730" s="97"/>
      <c r="D5730" s="98"/>
      <c r="F5730" s="99"/>
      <c r="G5730" s="98"/>
      <c r="IE5730" s="79"/>
      <c r="IF5730" s="79"/>
      <c r="IG5730" s="79"/>
      <c r="IH5730" s="79"/>
      <c r="II5730" s="79"/>
      <c r="IJ5730" s="79"/>
      <c r="IK5730" s="79"/>
      <c r="IL5730" s="79"/>
    </row>
    <row r="5731" s="93" customFormat="1" ht="15.75" customHeight="1" spans="3:246">
      <c r="C5731" s="97"/>
      <c r="D5731" s="98"/>
      <c r="F5731" s="99"/>
      <c r="G5731" s="98"/>
      <c r="IE5731" s="79"/>
      <c r="IF5731" s="79"/>
      <c r="IG5731" s="79"/>
      <c r="IH5731" s="79"/>
      <c r="II5731" s="79"/>
      <c r="IJ5731" s="79"/>
      <c r="IK5731" s="79"/>
      <c r="IL5731" s="79"/>
    </row>
    <row r="5732" s="93" customFormat="1" ht="15.75" customHeight="1" spans="3:246">
      <c r="C5732" s="97"/>
      <c r="D5732" s="98"/>
      <c r="F5732" s="99"/>
      <c r="G5732" s="98"/>
      <c r="IE5732" s="79"/>
      <c r="IF5732" s="79"/>
      <c r="IG5732" s="79"/>
      <c r="IH5732" s="79"/>
      <c r="II5732" s="79"/>
      <c r="IJ5732" s="79"/>
      <c r="IK5732" s="79"/>
      <c r="IL5732" s="79"/>
    </row>
    <row r="5733" s="93" customFormat="1" ht="15.75" customHeight="1" spans="3:246">
      <c r="C5733" s="97"/>
      <c r="D5733" s="98"/>
      <c r="F5733" s="99"/>
      <c r="G5733" s="98"/>
      <c r="IE5733" s="79"/>
      <c r="IF5733" s="79"/>
      <c r="IG5733" s="79"/>
      <c r="IH5733" s="79"/>
      <c r="II5733" s="79"/>
      <c r="IJ5733" s="79"/>
      <c r="IK5733" s="79"/>
      <c r="IL5733" s="79"/>
    </row>
    <row r="5734" s="93" customFormat="1" ht="15.75" customHeight="1" spans="3:246">
      <c r="C5734" s="97"/>
      <c r="D5734" s="98"/>
      <c r="F5734" s="99"/>
      <c r="G5734" s="98"/>
      <c r="IE5734" s="79"/>
      <c r="IF5734" s="79"/>
      <c r="IG5734" s="79"/>
      <c r="IH5734" s="79"/>
      <c r="II5734" s="79"/>
      <c r="IJ5734" s="79"/>
      <c r="IK5734" s="79"/>
      <c r="IL5734" s="79"/>
    </row>
    <row r="5735" s="93" customFormat="1" ht="15.75" customHeight="1" spans="3:246">
      <c r="C5735" s="97"/>
      <c r="D5735" s="98"/>
      <c r="F5735" s="99"/>
      <c r="G5735" s="98"/>
      <c r="IE5735" s="79"/>
      <c r="IF5735" s="79"/>
      <c r="IG5735" s="79"/>
      <c r="IH5735" s="79"/>
      <c r="II5735" s="79"/>
      <c r="IJ5735" s="79"/>
      <c r="IK5735" s="79"/>
      <c r="IL5735" s="79"/>
    </row>
    <row r="5736" s="93" customFormat="1" ht="15.75" customHeight="1" spans="3:246">
      <c r="C5736" s="97"/>
      <c r="D5736" s="98"/>
      <c r="F5736" s="99"/>
      <c r="G5736" s="98"/>
      <c r="IE5736" s="79"/>
      <c r="IF5736" s="79"/>
      <c r="IG5736" s="79"/>
      <c r="IH5736" s="79"/>
      <c r="II5736" s="79"/>
      <c r="IJ5736" s="79"/>
      <c r="IK5736" s="79"/>
      <c r="IL5736" s="79"/>
    </row>
    <row r="5737" s="93" customFormat="1" ht="15.75" customHeight="1" spans="3:246">
      <c r="C5737" s="97"/>
      <c r="D5737" s="98"/>
      <c r="F5737" s="99"/>
      <c r="G5737" s="98"/>
      <c r="IE5737" s="79"/>
      <c r="IF5737" s="79"/>
      <c r="IG5737" s="79"/>
      <c r="IH5737" s="79"/>
      <c r="II5737" s="79"/>
      <c r="IJ5737" s="79"/>
      <c r="IK5737" s="79"/>
      <c r="IL5737" s="79"/>
    </row>
    <row r="5738" s="93" customFormat="1" ht="15.75" customHeight="1" spans="3:246">
      <c r="C5738" s="97"/>
      <c r="D5738" s="98"/>
      <c r="F5738" s="99"/>
      <c r="G5738" s="98"/>
      <c r="IE5738" s="79"/>
      <c r="IF5738" s="79"/>
      <c r="IG5738" s="79"/>
      <c r="IH5738" s="79"/>
      <c r="II5738" s="79"/>
      <c r="IJ5738" s="79"/>
      <c r="IK5738" s="79"/>
      <c r="IL5738" s="79"/>
    </row>
    <row r="5739" s="93" customFormat="1" ht="15.75" customHeight="1" spans="3:246">
      <c r="C5739" s="97"/>
      <c r="D5739" s="98"/>
      <c r="F5739" s="99"/>
      <c r="G5739" s="98"/>
      <c r="IE5739" s="79"/>
      <c r="IF5739" s="79"/>
      <c r="IG5739" s="79"/>
      <c r="IH5739" s="79"/>
      <c r="II5739" s="79"/>
      <c r="IJ5739" s="79"/>
      <c r="IK5739" s="79"/>
      <c r="IL5739" s="79"/>
    </row>
    <row r="5740" s="93" customFormat="1" ht="15.75" customHeight="1" spans="3:246">
      <c r="C5740" s="97"/>
      <c r="D5740" s="98"/>
      <c r="F5740" s="99"/>
      <c r="G5740" s="98"/>
      <c r="IE5740" s="79"/>
      <c r="IF5740" s="79"/>
      <c r="IG5740" s="79"/>
      <c r="IH5740" s="79"/>
      <c r="II5740" s="79"/>
      <c r="IJ5740" s="79"/>
      <c r="IK5740" s="79"/>
      <c r="IL5740" s="79"/>
    </row>
    <row r="5741" s="93" customFormat="1" ht="15.75" customHeight="1" spans="3:246">
      <c r="C5741" s="97"/>
      <c r="D5741" s="98"/>
      <c r="F5741" s="99"/>
      <c r="G5741" s="98"/>
      <c r="IE5741" s="79"/>
      <c r="IF5741" s="79"/>
      <c r="IG5741" s="79"/>
      <c r="IH5741" s="79"/>
      <c r="II5741" s="79"/>
      <c r="IJ5741" s="79"/>
      <c r="IK5741" s="79"/>
      <c r="IL5741" s="79"/>
    </row>
    <row r="5742" s="93" customFormat="1" ht="15.75" customHeight="1" spans="3:246">
      <c r="C5742" s="97"/>
      <c r="D5742" s="98"/>
      <c r="F5742" s="99"/>
      <c r="G5742" s="98"/>
      <c r="IE5742" s="79"/>
      <c r="IF5742" s="79"/>
      <c r="IG5742" s="79"/>
      <c r="IH5742" s="79"/>
      <c r="II5742" s="79"/>
      <c r="IJ5742" s="79"/>
      <c r="IK5742" s="79"/>
      <c r="IL5742" s="79"/>
    </row>
    <row r="5743" s="93" customFormat="1" ht="15.75" customHeight="1" spans="3:246">
      <c r="C5743" s="97"/>
      <c r="D5743" s="98"/>
      <c r="F5743" s="99"/>
      <c r="G5743" s="98"/>
      <c r="IE5743" s="79"/>
      <c r="IF5743" s="79"/>
      <c r="IG5743" s="79"/>
      <c r="IH5743" s="79"/>
      <c r="II5743" s="79"/>
      <c r="IJ5743" s="79"/>
      <c r="IK5743" s="79"/>
      <c r="IL5743" s="79"/>
    </row>
    <row r="5744" s="93" customFormat="1" ht="15.75" customHeight="1" spans="3:246">
      <c r="C5744" s="97"/>
      <c r="D5744" s="98"/>
      <c r="F5744" s="99"/>
      <c r="G5744" s="98"/>
      <c r="IE5744" s="79"/>
      <c r="IF5744" s="79"/>
      <c r="IG5744" s="79"/>
      <c r="IH5744" s="79"/>
      <c r="II5744" s="79"/>
      <c r="IJ5744" s="79"/>
      <c r="IK5744" s="79"/>
      <c r="IL5744" s="79"/>
    </row>
    <row r="5745" s="93" customFormat="1" ht="15.75" customHeight="1" spans="3:246">
      <c r="C5745" s="97"/>
      <c r="D5745" s="98"/>
      <c r="F5745" s="99"/>
      <c r="G5745" s="98"/>
      <c r="IE5745" s="79"/>
      <c r="IF5745" s="79"/>
      <c r="IG5745" s="79"/>
      <c r="IH5745" s="79"/>
      <c r="II5745" s="79"/>
      <c r="IJ5745" s="79"/>
      <c r="IK5745" s="79"/>
      <c r="IL5745" s="79"/>
    </row>
    <row r="5746" s="93" customFormat="1" ht="15.75" customHeight="1" spans="3:246">
      <c r="C5746" s="97"/>
      <c r="D5746" s="98"/>
      <c r="F5746" s="99"/>
      <c r="G5746" s="98"/>
      <c r="IE5746" s="79"/>
      <c r="IF5746" s="79"/>
      <c r="IG5746" s="79"/>
      <c r="IH5746" s="79"/>
      <c r="II5746" s="79"/>
      <c r="IJ5746" s="79"/>
      <c r="IK5746" s="79"/>
      <c r="IL5746" s="79"/>
    </row>
    <row r="5747" s="93" customFormat="1" ht="15.75" customHeight="1" spans="3:246">
      <c r="C5747" s="97"/>
      <c r="D5747" s="98"/>
      <c r="F5747" s="99"/>
      <c r="G5747" s="98"/>
      <c r="IE5747" s="79"/>
      <c r="IF5747" s="79"/>
      <c r="IG5747" s="79"/>
      <c r="IH5747" s="79"/>
      <c r="II5747" s="79"/>
      <c r="IJ5747" s="79"/>
      <c r="IK5747" s="79"/>
      <c r="IL5747" s="79"/>
    </row>
    <row r="5748" s="93" customFormat="1" ht="15.75" customHeight="1" spans="3:246">
      <c r="C5748" s="97"/>
      <c r="D5748" s="98"/>
      <c r="F5748" s="99"/>
      <c r="G5748" s="98"/>
      <c r="IE5748" s="79"/>
      <c r="IF5748" s="79"/>
      <c r="IG5748" s="79"/>
      <c r="IH5748" s="79"/>
      <c r="II5748" s="79"/>
      <c r="IJ5748" s="79"/>
      <c r="IK5748" s="79"/>
      <c r="IL5748" s="79"/>
    </row>
    <row r="5749" s="93" customFormat="1" ht="15.75" customHeight="1" spans="3:246">
      <c r="C5749" s="97"/>
      <c r="D5749" s="98"/>
      <c r="F5749" s="99"/>
      <c r="G5749" s="98"/>
      <c r="IE5749" s="79"/>
      <c r="IF5749" s="79"/>
      <c r="IG5749" s="79"/>
      <c r="IH5749" s="79"/>
      <c r="II5749" s="79"/>
      <c r="IJ5749" s="79"/>
      <c r="IK5749" s="79"/>
      <c r="IL5749" s="79"/>
    </row>
    <row r="5750" s="93" customFormat="1" ht="15.75" customHeight="1" spans="3:246">
      <c r="C5750" s="97"/>
      <c r="D5750" s="98"/>
      <c r="F5750" s="99"/>
      <c r="G5750" s="98"/>
      <c r="IE5750" s="79"/>
      <c r="IF5750" s="79"/>
      <c r="IG5750" s="79"/>
      <c r="IH5750" s="79"/>
      <c r="II5750" s="79"/>
      <c r="IJ5750" s="79"/>
      <c r="IK5750" s="79"/>
      <c r="IL5750" s="79"/>
    </row>
    <row r="5751" s="93" customFormat="1" ht="15.75" customHeight="1" spans="3:246">
      <c r="C5751" s="97"/>
      <c r="D5751" s="98"/>
      <c r="F5751" s="99"/>
      <c r="G5751" s="98"/>
      <c r="IE5751" s="79"/>
      <c r="IF5751" s="79"/>
      <c r="IG5751" s="79"/>
      <c r="IH5751" s="79"/>
      <c r="II5751" s="79"/>
      <c r="IJ5751" s="79"/>
      <c r="IK5751" s="79"/>
      <c r="IL5751" s="79"/>
    </row>
    <row r="5752" s="93" customFormat="1" ht="15.75" customHeight="1" spans="3:246">
      <c r="C5752" s="97"/>
      <c r="D5752" s="98"/>
      <c r="F5752" s="99"/>
      <c r="G5752" s="98"/>
      <c r="IE5752" s="79"/>
      <c r="IF5752" s="79"/>
      <c r="IG5752" s="79"/>
      <c r="IH5752" s="79"/>
      <c r="II5752" s="79"/>
      <c r="IJ5752" s="79"/>
      <c r="IK5752" s="79"/>
      <c r="IL5752" s="79"/>
    </row>
    <row r="5753" s="93" customFormat="1" ht="15.75" customHeight="1" spans="3:246">
      <c r="C5753" s="97"/>
      <c r="D5753" s="98"/>
      <c r="F5753" s="99"/>
      <c r="G5753" s="98"/>
      <c r="IE5753" s="79"/>
      <c r="IF5753" s="79"/>
      <c r="IG5753" s="79"/>
      <c r="IH5753" s="79"/>
      <c r="II5753" s="79"/>
      <c r="IJ5753" s="79"/>
      <c r="IK5753" s="79"/>
      <c r="IL5753" s="79"/>
    </row>
    <row r="5754" s="93" customFormat="1" ht="15.75" customHeight="1" spans="3:246">
      <c r="C5754" s="97"/>
      <c r="D5754" s="98"/>
      <c r="F5754" s="99"/>
      <c r="G5754" s="98"/>
      <c r="IE5754" s="79"/>
      <c r="IF5754" s="79"/>
      <c r="IG5754" s="79"/>
      <c r="IH5754" s="79"/>
      <c r="II5754" s="79"/>
      <c r="IJ5754" s="79"/>
      <c r="IK5754" s="79"/>
      <c r="IL5754" s="79"/>
    </row>
    <row r="5755" s="93" customFormat="1" ht="15.75" customHeight="1" spans="3:246">
      <c r="C5755" s="97"/>
      <c r="D5755" s="98"/>
      <c r="F5755" s="99"/>
      <c r="G5755" s="98"/>
      <c r="IE5755" s="79"/>
      <c r="IF5755" s="79"/>
      <c r="IG5755" s="79"/>
      <c r="IH5755" s="79"/>
      <c r="II5755" s="79"/>
      <c r="IJ5755" s="79"/>
      <c r="IK5755" s="79"/>
      <c r="IL5755" s="79"/>
    </row>
    <row r="5756" s="93" customFormat="1" ht="15.75" customHeight="1" spans="3:246">
      <c r="C5756" s="97"/>
      <c r="D5756" s="98"/>
      <c r="F5756" s="99"/>
      <c r="G5756" s="98"/>
      <c r="IE5756" s="79"/>
      <c r="IF5756" s="79"/>
      <c r="IG5756" s="79"/>
      <c r="IH5756" s="79"/>
      <c r="II5756" s="79"/>
      <c r="IJ5756" s="79"/>
      <c r="IK5756" s="79"/>
      <c r="IL5756" s="79"/>
    </row>
    <row r="5757" s="93" customFormat="1" ht="15.75" customHeight="1" spans="3:246">
      <c r="C5757" s="97"/>
      <c r="D5757" s="98"/>
      <c r="F5757" s="99"/>
      <c r="G5757" s="98"/>
      <c r="IE5757" s="79"/>
      <c r="IF5757" s="79"/>
      <c r="IG5757" s="79"/>
      <c r="IH5757" s="79"/>
      <c r="II5757" s="79"/>
      <c r="IJ5757" s="79"/>
      <c r="IK5757" s="79"/>
      <c r="IL5757" s="79"/>
    </row>
    <row r="5758" s="93" customFormat="1" ht="15.75" customHeight="1" spans="3:246">
      <c r="C5758" s="97"/>
      <c r="D5758" s="98"/>
      <c r="F5758" s="99"/>
      <c r="G5758" s="98"/>
      <c r="IE5758" s="79"/>
      <c r="IF5758" s="79"/>
      <c r="IG5758" s="79"/>
      <c r="IH5758" s="79"/>
      <c r="II5758" s="79"/>
      <c r="IJ5758" s="79"/>
      <c r="IK5758" s="79"/>
      <c r="IL5758" s="79"/>
    </row>
    <row r="5759" s="93" customFormat="1" ht="15.75" customHeight="1" spans="3:246">
      <c r="C5759" s="97"/>
      <c r="D5759" s="98"/>
      <c r="F5759" s="99"/>
      <c r="G5759" s="98"/>
      <c r="IE5759" s="79"/>
      <c r="IF5759" s="79"/>
      <c r="IG5759" s="79"/>
      <c r="IH5759" s="79"/>
      <c r="II5759" s="79"/>
      <c r="IJ5759" s="79"/>
      <c r="IK5759" s="79"/>
      <c r="IL5759" s="79"/>
    </row>
    <row r="5760" s="93" customFormat="1" ht="15.75" customHeight="1" spans="3:246">
      <c r="C5760" s="97"/>
      <c r="D5760" s="98"/>
      <c r="F5760" s="99"/>
      <c r="G5760" s="98"/>
      <c r="IE5760" s="79"/>
      <c r="IF5760" s="79"/>
      <c r="IG5760" s="79"/>
      <c r="IH5760" s="79"/>
      <c r="II5760" s="79"/>
      <c r="IJ5760" s="79"/>
      <c r="IK5760" s="79"/>
      <c r="IL5760" s="79"/>
    </row>
    <row r="5761" s="93" customFormat="1" ht="15.75" customHeight="1" spans="3:246">
      <c r="C5761" s="97"/>
      <c r="D5761" s="98"/>
      <c r="F5761" s="99"/>
      <c r="G5761" s="98"/>
      <c r="IE5761" s="79"/>
      <c r="IF5761" s="79"/>
      <c r="IG5761" s="79"/>
      <c r="IH5761" s="79"/>
      <c r="II5761" s="79"/>
      <c r="IJ5761" s="79"/>
      <c r="IK5761" s="79"/>
      <c r="IL5761" s="79"/>
    </row>
    <row r="5762" s="93" customFormat="1" ht="15.75" customHeight="1" spans="3:246">
      <c r="C5762" s="97"/>
      <c r="D5762" s="98"/>
      <c r="F5762" s="99"/>
      <c r="G5762" s="98"/>
      <c r="IE5762" s="79"/>
      <c r="IF5762" s="79"/>
      <c r="IG5762" s="79"/>
      <c r="IH5762" s="79"/>
      <c r="II5762" s="79"/>
      <c r="IJ5762" s="79"/>
      <c r="IK5762" s="79"/>
      <c r="IL5762" s="79"/>
    </row>
    <row r="5763" s="93" customFormat="1" ht="15.75" customHeight="1" spans="3:246">
      <c r="C5763" s="97"/>
      <c r="D5763" s="98"/>
      <c r="F5763" s="99"/>
      <c r="G5763" s="98"/>
      <c r="IE5763" s="79"/>
      <c r="IF5763" s="79"/>
      <c r="IG5763" s="79"/>
      <c r="IH5763" s="79"/>
      <c r="II5763" s="79"/>
      <c r="IJ5763" s="79"/>
      <c r="IK5763" s="79"/>
      <c r="IL5763" s="79"/>
    </row>
    <row r="5764" s="93" customFormat="1" ht="15.75" customHeight="1" spans="3:246">
      <c r="C5764" s="97"/>
      <c r="D5764" s="98"/>
      <c r="F5764" s="99"/>
      <c r="G5764" s="98"/>
      <c r="IE5764" s="79"/>
      <c r="IF5764" s="79"/>
      <c r="IG5764" s="79"/>
      <c r="IH5764" s="79"/>
      <c r="II5764" s="79"/>
      <c r="IJ5764" s="79"/>
      <c r="IK5764" s="79"/>
      <c r="IL5764" s="79"/>
    </row>
    <row r="5765" s="93" customFormat="1" ht="15.75" customHeight="1" spans="3:246">
      <c r="C5765" s="97"/>
      <c r="D5765" s="98"/>
      <c r="F5765" s="99"/>
      <c r="G5765" s="98"/>
      <c r="IE5765" s="79"/>
      <c r="IF5765" s="79"/>
      <c r="IG5765" s="79"/>
      <c r="IH5765" s="79"/>
      <c r="II5765" s="79"/>
      <c r="IJ5765" s="79"/>
      <c r="IK5765" s="79"/>
      <c r="IL5765" s="79"/>
    </row>
    <row r="5766" s="93" customFormat="1" ht="15.75" customHeight="1" spans="3:246">
      <c r="C5766" s="97"/>
      <c r="D5766" s="98"/>
      <c r="F5766" s="99"/>
      <c r="G5766" s="98"/>
      <c r="IE5766" s="79"/>
      <c r="IF5766" s="79"/>
      <c r="IG5766" s="79"/>
      <c r="IH5766" s="79"/>
      <c r="II5766" s="79"/>
      <c r="IJ5766" s="79"/>
      <c r="IK5766" s="79"/>
      <c r="IL5766" s="79"/>
    </row>
    <row r="5767" s="93" customFormat="1" ht="15.75" customHeight="1" spans="3:246">
      <c r="C5767" s="97"/>
      <c r="D5767" s="98"/>
      <c r="F5767" s="99"/>
      <c r="G5767" s="98"/>
      <c r="IE5767" s="79"/>
      <c r="IF5767" s="79"/>
      <c r="IG5767" s="79"/>
      <c r="IH5767" s="79"/>
      <c r="II5767" s="79"/>
      <c r="IJ5767" s="79"/>
      <c r="IK5767" s="79"/>
      <c r="IL5767" s="79"/>
    </row>
    <row r="5768" s="93" customFormat="1" ht="15.75" customHeight="1" spans="3:246">
      <c r="C5768" s="97"/>
      <c r="D5768" s="98"/>
      <c r="F5768" s="99"/>
      <c r="G5768" s="98"/>
      <c r="IE5768" s="79"/>
      <c r="IF5768" s="79"/>
      <c r="IG5768" s="79"/>
      <c r="IH5768" s="79"/>
      <c r="II5768" s="79"/>
      <c r="IJ5768" s="79"/>
      <c r="IK5768" s="79"/>
      <c r="IL5768" s="79"/>
    </row>
    <row r="5769" s="93" customFormat="1" ht="15.75" customHeight="1" spans="3:246">
      <c r="C5769" s="97"/>
      <c r="D5769" s="98"/>
      <c r="F5769" s="99"/>
      <c r="G5769" s="98"/>
      <c r="IE5769" s="79"/>
      <c r="IF5769" s="79"/>
      <c r="IG5769" s="79"/>
      <c r="IH5769" s="79"/>
      <c r="II5769" s="79"/>
      <c r="IJ5769" s="79"/>
      <c r="IK5769" s="79"/>
      <c r="IL5769" s="79"/>
    </row>
    <row r="5770" s="93" customFormat="1" ht="15.75" customHeight="1" spans="3:246">
      <c r="C5770" s="97"/>
      <c r="D5770" s="98"/>
      <c r="F5770" s="99"/>
      <c r="G5770" s="98"/>
      <c r="IE5770" s="79"/>
      <c r="IF5770" s="79"/>
      <c r="IG5770" s="79"/>
      <c r="IH5770" s="79"/>
      <c r="II5770" s="79"/>
      <c r="IJ5770" s="79"/>
      <c r="IK5770" s="79"/>
      <c r="IL5770" s="79"/>
    </row>
    <row r="5771" s="93" customFormat="1" ht="15.75" customHeight="1" spans="3:246">
      <c r="C5771" s="97"/>
      <c r="D5771" s="98"/>
      <c r="F5771" s="99"/>
      <c r="G5771" s="98"/>
      <c r="IE5771" s="79"/>
      <c r="IF5771" s="79"/>
      <c r="IG5771" s="79"/>
      <c r="IH5771" s="79"/>
      <c r="II5771" s="79"/>
      <c r="IJ5771" s="79"/>
      <c r="IK5771" s="79"/>
      <c r="IL5771" s="79"/>
    </row>
    <row r="5772" s="93" customFormat="1" ht="15.75" customHeight="1" spans="3:246">
      <c r="C5772" s="97"/>
      <c r="D5772" s="98"/>
      <c r="F5772" s="99"/>
      <c r="G5772" s="98"/>
      <c r="IE5772" s="79"/>
      <c r="IF5772" s="79"/>
      <c r="IG5772" s="79"/>
      <c r="IH5772" s="79"/>
      <c r="II5772" s="79"/>
      <c r="IJ5772" s="79"/>
      <c r="IK5772" s="79"/>
      <c r="IL5772" s="79"/>
    </row>
    <row r="5773" s="93" customFormat="1" ht="15.75" customHeight="1" spans="3:246">
      <c r="C5773" s="97"/>
      <c r="D5773" s="98"/>
      <c r="F5773" s="99"/>
      <c r="G5773" s="98"/>
      <c r="IE5773" s="79"/>
      <c r="IF5773" s="79"/>
      <c r="IG5773" s="79"/>
      <c r="IH5773" s="79"/>
      <c r="II5773" s="79"/>
      <c r="IJ5773" s="79"/>
      <c r="IK5773" s="79"/>
      <c r="IL5773" s="79"/>
    </row>
    <row r="5774" s="93" customFormat="1" ht="15.75" customHeight="1" spans="3:246">
      <c r="C5774" s="97"/>
      <c r="D5774" s="98"/>
      <c r="F5774" s="99"/>
      <c r="G5774" s="98"/>
      <c r="IE5774" s="79"/>
      <c r="IF5774" s="79"/>
      <c r="IG5774" s="79"/>
      <c r="IH5774" s="79"/>
      <c r="II5774" s="79"/>
      <c r="IJ5774" s="79"/>
      <c r="IK5774" s="79"/>
      <c r="IL5774" s="79"/>
    </row>
    <row r="5775" s="93" customFormat="1" ht="15.75" customHeight="1" spans="3:246">
      <c r="C5775" s="97"/>
      <c r="D5775" s="98"/>
      <c r="F5775" s="99"/>
      <c r="G5775" s="98"/>
      <c r="IE5775" s="79"/>
      <c r="IF5775" s="79"/>
      <c r="IG5775" s="79"/>
      <c r="IH5775" s="79"/>
      <c r="II5775" s="79"/>
      <c r="IJ5775" s="79"/>
      <c r="IK5775" s="79"/>
      <c r="IL5775" s="79"/>
    </row>
    <row r="5776" s="93" customFormat="1" ht="15.75" customHeight="1" spans="3:246">
      <c r="C5776" s="97"/>
      <c r="D5776" s="98"/>
      <c r="F5776" s="99"/>
      <c r="G5776" s="98"/>
      <c r="IE5776" s="79"/>
      <c r="IF5776" s="79"/>
      <c r="IG5776" s="79"/>
      <c r="IH5776" s="79"/>
      <c r="II5776" s="79"/>
      <c r="IJ5776" s="79"/>
      <c r="IK5776" s="79"/>
      <c r="IL5776" s="79"/>
    </row>
    <row r="5777" s="93" customFormat="1" ht="15.75" customHeight="1" spans="3:246">
      <c r="C5777" s="97"/>
      <c r="D5777" s="98"/>
      <c r="F5777" s="99"/>
      <c r="G5777" s="98"/>
      <c r="IE5777" s="79"/>
      <c r="IF5777" s="79"/>
      <c r="IG5777" s="79"/>
      <c r="IH5777" s="79"/>
      <c r="II5777" s="79"/>
      <c r="IJ5777" s="79"/>
      <c r="IK5777" s="79"/>
      <c r="IL5777" s="79"/>
    </row>
    <row r="5778" s="93" customFormat="1" ht="15.75" customHeight="1" spans="3:246">
      <c r="C5778" s="97"/>
      <c r="D5778" s="98"/>
      <c r="F5778" s="99"/>
      <c r="G5778" s="98"/>
      <c r="IE5778" s="79"/>
      <c r="IF5778" s="79"/>
      <c r="IG5778" s="79"/>
      <c r="IH5778" s="79"/>
      <c r="II5778" s="79"/>
      <c r="IJ5778" s="79"/>
      <c r="IK5778" s="79"/>
      <c r="IL5778" s="79"/>
    </row>
    <row r="5779" s="93" customFormat="1" ht="15.75" customHeight="1" spans="3:246">
      <c r="C5779" s="97"/>
      <c r="D5779" s="98"/>
      <c r="F5779" s="99"/>
      <c r="G5779" s="98"/>
      <c r="IE5779" s="79"/>
      <c r="IF5779" s="79"/>
      <c r="IG5779" s="79"/>
      <c r="IH5779" s="79"/>
      <c r="II5779" s="79"/>
      <c r="IJ5779" s="79"/>
      <c r="IK5779" s="79"/>
      <c r="IL5779" s="79"/>
    </row>
    <row r="5780" s="93" customFormat="1" ht="15.75" customHeight="1" spans="3:246">
      <c r="C5780" s="97"/>
      <c r="D5780" s="98"/>
      <c r="F5780" s="99"/>
      <c r="G5780" s="98"/>
      <c r="IE5780" s="79"/>
      <c r="IF5780" s="79"/>
      <c r="IG5780" s="79"/>
      <c r="IH5780" s="79"/>
      <c r="II5780" s="79"/>
      <c r="IJ5780" s="79"/>
      <c r="IK5780" s="79"/>
      <c r="IL5780" s="79"/>
    </row>
    <row r="5781" s="93" customFormat="1" ht="15.75" customHeight="1" spans="3:246">
      <c r="C5781" s="97"/>
      <c r="D5781" s="98"/>
      <c r="F5781" s="99"/>
      <c r="G5781" s="98"/>
      <c r="IE5781" s="79"/>
      <c r="IF5781" s="79"/>
      <c r="IG5781" s="79"/>
      <c r="IH5781" s="79"/>
      <c r="II5781" s="79"/>
      <c r="IJ5781" s="79"/>
      <c r="IK5781" s="79"/>
      <c r="IL5781" s="79"/>
    </row>
    <row r="5782" s="93" customFormat="1" ht="15.75" customHeight="1" spans="3:246">
      <c r="C5782" s="97"/>
      <c r="D5782" s="98"/>
      <c r="F5782" s="99"/>
      <c r="G5782" s="98"/>
      <c r="IE5782" s="79"/>
      <c r="IF5782" s="79"/>
      <c r="IG5782" s="79"/>
      <c r="IH5782" s="79"/>
      <c r="II5782" s="79"/>
      <c r="IJ5782" s="79"/>
      <c r="IK5782" s="79"/>
      <c r="IL5782" s="79"/>
    </row>
    <row r="5783" s="93" customFormat="1" ht="15.75" customHeight="1" spans="3:246">
      <c r="C5783" s="97"/>
      <c r="D5783" s="98"/>
      <c r="F5783" s="99"/>
      <c r="G5783" s="98"/>
      <c r="IE5783" s="79"/>
      <c r="IF5783" s="79"/>
      <c r="IG5783" s="79"/>
      <c r="IH5783" s="79"/>
      <c r="II5783" s="79"/>
      <c r="IJ5783" s="79"/>
      <c r="IK5783" s="79"/>
      <c r="IL5783" s="79"/>
    </row>
    <row r="5784" s="93" customFormat="1" ht="15.75" customHeight="1" spans="3:246">
      <c r="C5784" s="97"/>
      <c r="D5784" s="98"/>
      <c r="F5784" s="99"/>
      <c r="G5784" s="98"/>
      <c r="IE5784" s="79"/>
      <c r="IF5784" s="79"/>
      <c r="IG5784" s="79"/>
      <c r="IH5784" s="79"/>
      <c r="II5784" s="79"/>
      <c r="IJ5784" s="79"/>
      <c r="IK5784" s="79"/>
      <c r="IL5784" s="79"/>
    </row>
    <row r="5785" s="93" customFormat="1" ht="15.75" customHeight="1" spans="3:246">
      <c r="C5785" s="97"/>
      <c r="D5785" s="98"/>
      <c r="F5785" s="99"/>
      <c r="G5785" s="98"/>
      <c r="IE5785" s="79"/>
      <c r="IF5785" s="79"/>
      <c r="IG5785" s="79"/>
      <c r="IH5785" s="79"/>
      <c r="II5785" s="79"/>
      <c r="IJ5785" s="79"/>
      <c r="IK5785" s="79"/>
      <c r="IL5785" s="79"/>
    </row>
    <row r="5786" s="93" customFormat="1" ht="15.75" customHeight="1" spans="3:246">
      <c r="C5786" s="97"/>
      <c r="D5786" s="98"/>
      <c r="F5786" s="99"/>
      <c r="G5786" s="98"/>
      <c r="IE5786" s="79"/>
      <c r="IF5786" s="79"/>
      <c r="IG5786" s="79"/>
      <c r="IH5786" s="79"/>
      <c r="II5786" s="79"/>
      <c r="IJ5786" s="79"/>
      <c r="IK5786" s="79"/>
      <c r="IL5786" s="79"/>
    </row>
    <row r="5787" s="93" customFormat="1" ht="15.75" customHeight="1" spans="3:246">
      <c r="C5787" s="97"/>
      <c r="D5787" s="98"/>
      <c r="F5787" s="99"/>
      <c r="G5787" s="98"/>
      <c r="IE5787" s="79"/>
      <c r="IF5787" s="79"/>
      <c r="IG5787" s="79"/>
      <c r="IH5787" s="79"/>
      <c r="II5787" s="79"/>
      <c r="IJ5787" s="79"/>
      <c r="IK5787" s="79"/>
      <c r="IL5787" s="79"/>
    </row>
    <row r="5788" s="93" customFormat="1" ht="15.75" customHeight="1" spans="3:246">
      <c r="C5788" s="97"/>
      <c r="D5788" s="98"/>
      <c r="F5788" s="99"/>
      <c r="G5788" s="98"/>
      <c r="IE5788" s="79"/>
      <c r="IF5788" s="79"/>
      <c r="IG5788" s="79"/>
      <c r="IH5788" s="79"/>
      <c r="II5788" s="79"/>
      <c r="IJ5788" s="79"/>
      <c r="IK5788" s="79"/>
      <c r="IL5788" s="79"/>
    </row>
    <row r="5789" s="93" customFormat="1" ht="15.75" customHeight="1" spans="3:246">
      <c r="C5789" s="97"/>
      <c r="D5789" s="98"/>
      <c r="F5789" s="99"/>
      <c r="G5789" s="98"/>
      <c r="IE5789" s="79"/>
      <c r="IF5789" s="79"/>
      <c r="IG5789" s="79"/>
      <c r="IH5789" s="79"/>
      <c r="II5789" s="79"/>
      <c r="IJ5789" s="79"/>
      <c r="IK5789" s="79"/>
      <c r="IL5789" s="79"/>
    </row>
    <row r="5790" s="93" customFormat="1" ht="15.75" customHeight="1" spans="3:246">
      <c r="C5790" s="97"/>
      <c r="D5790" s="98"/>
      <c r="F5790" s="99"/>
      <c r="G5790" s="98"/>
      <c r="IE5790" s="79"/>
      <c r="IF5790" s="79"/>
      <c r="IG5790" s="79"/>
      <c r="IH5790" s="79"/>
      <c r="II5790" s="79"/>
      <c r="IJ5790" s="79"/>
      <c r="IK5790" s="79"/>
      <c r="IL5790" s="79"/>
    </row>
    <row r="5791" s="93" customFormat="1" ht="15.75" customHeight="1" spans="3:246">
      <c r="C5791" s="97"/>
      <c r="D5791" s="98"/>
      <c r="F5791" s="99"/>
      <c r="G5791" s="98"/>
      <c r="IE5791" s="79"/>
      <c r="IF5791" s="79"/>
      <c r="IG5791" s="79"/>
      <c r="IH5791" s="79"/>
      <c r="II5791" s="79"/>
      <c r="IJ5791" s="79"/>
      <c r="IK5791" s="79"/>
      <c r="IL5791" s="79"/>
    </row>
    <row r="5792" s="93" customFormat="1" ht="15.75" customHeight="1" spans="3:246">
      <c r="C5792" s="97"/>
      <c r="D5792" s="98"/>
      <c r="F5792" s="99"/>
      <c r="G5792" s="98"/>
      <c r="IE5792" s="79"/>
      <c r="IF5792" s="79"/>
      <c r="IG5792" s="79"/>
      <c r="IH5792" s="79"/>
      <c r="II5792" s="79"/>
      <c r="IJ5792" s="79"/>
      <c r="IK5792" s="79"/>
      <c r="IL5792" s="79"/>
    </row>
    <row r="5793" s="93" customFormat="1" ht="15.75" customHeight="1" spans="3:246">
      <c r="C5793" s="97"/>
      <c r="D5793" s="98"/>
      <c r="F5793" s="99"/>
      <c r="G5793" s="98"/>
      <c r="IE5793" s="79"/>
      <c r="IF5793" s="79"/>
      <c r="IG5793" s="79"/>
      <c r="IH5793" s="79"/>
      <c r="II5793" s="79"/>
      <c r="IJ5793" s="79"/>
      <c r="IK5793" s="79"/>
      <c r="IL5793" s="79"/>
    </row>
    <row r="5794" s="93" customFormat="1" ht="15.75" customHeight="1" spans="3:246">
      <c r="C5794" s="97"/>
      <c r="D5794" s="98"/>
      <c r="F5794" s="99"/>
      <c r="G5794" s="98"/>
      <c r="IE5794" s="79"/>
      <c r="IF5794" s="79"/>
      <c r="IG5794" s="79"/>
      <c r="IH5794" s="79"/>
      <c r="II5794" s="79"/>
      <c r="IJ5794" s="79"/>
      <c r="IK5794" s="79"/>
      <c r="IL5794" s="79"/>
    </row>
    <row r="5795" s="93" customFormat="1" ht="15.75" customHeight="1" spans="3:246">
      <c r="C5795" s="97"/>
      <c r="D5795" s="98"/>
      <c r="F5795" s="99"/>
      <c r="G5795" s="98"/>
      <c r="IE5795" s="79"/>
      <c r="IF5795" s="79"/>
      <c r="IG5795" s="79"/>
      <c r="IH5795" s="79"/>
      <c r="II5795" s="79"/>
      <c r="IJ5795" s="79"/>
      <c r="IK5795" s="79"/>
      <c r="IL5795" s="79"/>
    </row>
    <row r="5796" s="93" customFormat="1" ht="15.75" customHeight="1" spans="3:246">
      <c r="C5796" s="97"/>
      <c r="D5796" s="98"/>
      <c r="F5796" s="99"/>
      <c r="G5796" s="98"/>
      <c r="IE5796" s="79"/>
      <c r="IF5796" s="79"/>
      <c r="IG5796" s="79"/>
      <c r="IH5796" s="79"/>
      <c r="II5796" s="79"/>
      <c r="IJ5796" s="79"/>
      <c r="IK5796" s="79"/>
      <c r="IL5796" s="79"/>
    </row>
    <row r="5797" s="93" customFormat="1" ht="15.75" customHeight="1" spans="3:246">
      <c r="C5797" s="97"/>
      <c r="D5797" s="98"/>
      <c r="F5797" s="99"/>
      <c r="G5797" s="98"/>
      <c r="IE5797" s="79"/>
      <c r="IF5797" s="79"/>
      <c r="IG5797" s="79"/>
      <c r="IH5797" s="79"/>
      <c r="II5797" s="79"/>
      <c r="IJ5797" s="79"/>
      <c r="IK5797" s="79"/>
      <c r="IL5797" s="79"/>
    </row>
    <row r="5798" s="93" customFormat="1" ht="15.75" customHeight="1" spans="3:246">
      <c r="C5798" s="97"/>
      <c r="D5798" s="98"/>
      <c r="F5798" s="99"/>
      <c r="G5798" s="98"/>
      <c r="IE5798" s="79"/>
      <c r="IF5798" s="79"/>
      <c r="IG5798" s="79"/>
      <c r="IH5798" s="79"/>
      <c r="II5798" s="79"/>
      <c r="IJ5798" s="79"/>
      <c r="IK5798" s="79"/>
      <c r="IL5798" s="79"/>
    </row>
    <row r="5799" s="93" customFormat="1" ht="15.75" customHeight="1" spans="3:246">
      <c r="C5799" s="97"/>
      <c r="D5799" s="98"/>
      <c r="F5799" s="99"/>
      <c r="G5799" s="98"/>
      <c r="IE5799" s="79"/>
      <c r="IF5799" s="79"/>
      <c r="IG5799" s="79"/>
      <c r="IH5799" s="79"/>
      <c r="II5799" s="79"/>
      <c r="IJ5799" s="79"/>
      <c r="IK5799" s="79"/>
      <c r="IL5799" s="79"/>
    </row>
    <row r="5800" s="93" customFormat="1" ht="15.75" customHeight="1" spans="3:246">
      <c r="C5800" s="97"/>
      <c r="D5800" s="98"/>
      <c r="F5800" s="99"/>
      <c r="G5800" s="98"/>
      <c r="IE5800" s="79"/>
      <c r="IF5800" s="79"/>
      <c r="IG5800" s="79"/>
      <c r="IH5800" s="79"/>
      <c r="II5800" s="79"/>
      <c r="IJ5800" s="79"/>
      <c r="IK5800" s="79"/>
      <c r="IL5800" s="79"/>
    </row>
    <row r="5801" s="93" customFormat="1" ht="15.75" customHeight="1" spans="3:246">
      <c r="C5801" s="97"/>
      <c r="D5801" s="98"/>
      <c r="F5801" s="99"/>
      <c r="G5801" s="98"/>
      <c r="IE5801" s="79"/>
      <c r="IF5801" s="79"/>
      <c r="IG5801" s="79"/>
      <c r="IH5801" s="79"/>
      <c r="II5801" s="79"/>
      <c r="IJ5801" s="79"/>
      <c r="IK5801" s="79"/>
      <c r="IL5801" s="79"/>
    </row>
    <row r="5802" s="93" customFormat="1" ht="15.75" customHeight="1" spans="3:246">
      <c r="C5802" s="97"/>
      <c r="D5802" s="98"/>
      <c r="F5802" s="99"/>
      <c r="G5802" s="98"/>
      <c r="IE5802" s="79"/>
      <c r="IF5802" s="79"/>
      <c r="IG5802" s="79"/>
      <c r="IH5802" s="79"/>
      <c r="II5802" s="79"/>
      <c r="IJ5802" s="79"/>
      <c r="IK5802" s="79"/>
      <c r="IL5802" s="79"/>
    </row>
    <row r="5803" s="93" customFormat="1" ht="15.75" customHeight="1" spans="3:246">
      <c r="C5803" s="97"/>
      <c r="D5803" s="98"/>
      <c r="F5803" s="99"/>
      <c r="G5803" s="98"/>
      <c r="IE5803" s="79"/>
      <c r="IF5803" s="79"/>
      <c r="IG5803" s="79"/>
      <c r="IH5803" s="79"/>
      <c r="II5803" s="79"/>
      <c r="IJ5803" s="79"/>
      <c r="IK5803" s="79"/>
      <c r="IL5803" s="79"/>
    </row>
    <row r="5804" s="93" customFormat="1" ht="15.75" customHeight="1" spans="3:246">
      <c r="C5804" s="97"/>
      <c r="D5804" s="98"/>
      <c r="F5804" s="99"/>
      <c r="G5804" s="98"/>
      <c r="IE5804" s="79"/>
      <c r="IF5804" s="79"/>
      <c r="IG5804" s="79"/>
      <c r="IH5804" s="79"/>
      <c r="II5804" s="79"/>
      <c r="IJ5804" s="79"/>
      <c r="IK5804" s="79"/>
      <c r="IL5804" s="79"/>
    </row>
    <row r="5805" s="93" customFormat="1" ht="15.75" customHeight="1" spans="3:246">
      <c r="C5805" s="97"/>
      <c r="D5805" s="98"/>
      <c r="F5805" s="99"/>
      <c r="G5805" s="98"/>
      <c r="IE5805" s="79"/>
      <c r="IF5805" s="79"/>
      <c r="IG5805" s="79"/>
      <c r="IH5805" s="79"/>
      <c r="II5805" s="79"/>
      <c r="IJ5805" s="79"/>
      <c r="IK5805" s="79"/>
      <c r="IL5805" s="79"/>
    </row>
    <row r="5806" s="93" customFormat="1" ht="15.75" customHeight="1" spans="3:246">
      <c r="C5806" s="97"/>
      <c r="D5806" s="98"/>
      <c r="F5806" s="99"/>
      <c r="G5806" s="98"/>
      <c r="IE5806" s="79"/>
      <c r="IF5806" s="79"/>
      <c r="IG5806" s="79"/>
      <c r="IH5806" s="79"/>
      <c r="II5806" s="79"/>
      <c r="IJ5806" s="79"/>
      <c r="IK5806" s="79"/>
      <c r="IL5806" s="79"/>
    </row>
    <row r="5807" s="93" customFormat="1" ht="15.75" customHeight="1" spans="3:246">
      <c r="C5807" s="97"/>
      <c r="D5807" s="98"/>
      <c r="F5807" s="99"/>
      <c r="G5807" s="98"/>
      <c r="IE5807" s="79"/>
      <c r="IF5807" s="79"/>
      <c r="IG5807" s="79"/>
      <c r="IH5807" s="79"/>
      <c r="II5807" s="79"/>
      <c r="IJ5807" s="79"/>
      <c r="IK5807" s="79"/>
      <c r="IL5807" s="79"/>
    </row>
    <row r="5808" s="93" customFormat="1" ht="15.75" customHeight="1" spans="3:246">
      <c r="C5808" s="97"/>
      <c r="D5808" s="98"/>
      <c r="F5808" s="99"/>
      <c r="G5808" s="98"/>
      <c r="IE5808" s="79"/>
      <c r="IF5808" s="79"/>
      <c r="IG5808" s="79"/>
      <c r="IH5808" s="79"/>
      <c r="II5808" s="79"/>
      <c r="IJ5808" s="79"/>
      <c r="IK5808" s="79"/>
      <c r="IL5808" s="79"/>
    </row>
    <row r="5809" s="93" customFormat="1" ht="15.75" customHeight="1" spans="3:246">
      <c r="C5809" s="97"/>
      <c r="D5809" s="98"/>
      <c r="F5809" s="99"/>
      <c r="G5809" s="98"/>
      <c r="IE5809" s="79"/>
      <c r="IF5809" s="79"/>
      <c r="IG5809" s="79"/>
      <c r="IH5809" s="79"/>
      <c r="II5809" s="79"/>
      <c r="IJ5809" s="79"/>
      <c r="IK5809" s="79"/>
      <c r="IL5809" s="79"/>
    </row>
    <row r="5810" s="93" customFormat="1" ht="15.75" customHeight="1" spans="3:246">
      <c r="C5810" s="97"/>
      <c r="D5810" s="98"/>
      <c r="F5810" s="99"/>
      <c r="G5810" s="98"/>
      <c r="IE5810" s="79"/>
      <c r="IF5810" s="79"/>
      <c r="IG5810" s="79"/>
      <c r="IH5810" s="79"/>
      <c r="II5810" s="79"/>
      <c r="IJ5810" s="79"/>
      <c r="IK5810" s="79"/>
      <c r="IL5810" s="79"/>
    </row>
    <row r="5811" s="93" customFormat="1" ht="15.75" customHeight="1" spans="3:246">
      <c r="C5811" s="97"/>
      <c r="D5811" s="98"/>
      <c r="F5811" s="99"/>
      <c r="G5811" s="98"/>
      <c r="IE5811" s="79"/>
      <c r="IF5811" s="79"/>
      <c r="IG5811" s="79"/>
      <c r="IH5811" s="79"/>
      <c r="II5811" s="79"/>
      <c r="IJ5811" s="79"/>
      <c r="IK5811" s="79"/>
      <c r="IL5811" s="79"/>
    </row>
    <row r="5812" s="93" customFormat="1" ht="15.75" customHeight="1" spans="3:246">
      <c r="C5812" s="97"/>
      <c r="D5812" s="98"/>
      <c r="F5812" s="99"/>
      <c r="G5812" s="98"/>
      <c r="IE5812" s="79"/>
      <c r="IF5812" s="79"/>
      <c r="IG5812" s="79"/>
      <c r="IH5812" s="79"/>
      <c r="II5812" s="79"/>
      <c r="IJ5812" s="79"/>
      <c r="IK5812" s="79"/>
      <c r="IL5812" s="79"/>
    </row>
    <row r="5813" s="93" customFormat="1" ht="15.75" customHeight="1" spans="3:246">
      <c r="C5813" s="97"/>
      <c r="D5813" s="98"/>
      <c r="F5813" s="99"/>
      <c r="G5813" s="98"/>
      <c r="IE5813" s="79"/>
      <c r="IF5813" s="79"/>
      <c r="IG5813" s="79"/>
      <c r="IH5813" s="79"/>
      <c r="II5813" s="79"/>
      <c r="IJ5813" s="79"/>
      <c r="IK5813" s="79"/>
      <c r="IL5813" s="79"/>
    </row>
    <row r="5814" s="93" customFormat="1" ht="15.75" customHeight="1" spans="3:246">
      <c r="C5814" s="97"/>
      <c r="D5814" s="98"/>
      <c r="F5814" s="99"/>
      <c r="G5814" s="98"/>
      <c r="IE5814" s="79"/>
      <c r="IF5814" s="79"/>
      <c r="IG5814" s="79"/>
      <c r="IH5814" s="79"/>
      <c r="II5814" s="79"/>
      <c r="IJ5814" s="79"/>
      <c r="IK5814" s="79"/>
      <c r="IL5814" s="79"/>
    </row>
    <row r="5815" s="93" customFormat="1" ht="15.75" customHeight="1" spans="3:246">
      <c r="C5815" s="97"/>
      <c r="D5815" s="98"/>
      <c r="F5815" s="99"/>
      <c r="G5815" s="98"/>
      <c r="IE5815" s="79"/>
      <c r="IF5815" s="79"/>
      <c r="IG5815" s="79"/>
      <c r="IH5815" s="79"/>
      <c r="II5815" s="79"/>
      <c r="IJ5815" s="79"/>
      <c r="IK5815" s="79"/>
      <c r="IL5815" s="79"/>
    </row>
    <row r="5816" s="93" customFormat="1" ht="15.75" customHeight="1" spans="3:246">
      <c r="C5816" s="97"/>
      <c r="D5816" s="98"/>
      <c r="F5816" s="99"/>
      <c r="G5816" s="98"/>
      <c r="IE5816" s="79"/>
      <c r="IF5816" s="79"/>
      <c r="IG5816" s="79"/>
      <c r="IH5816" s="79"/>
      <c r="II5816" s="79"/>
      <c r="IJ5816" s="79"/>
      <c r="IK5816" s="79"/>
      <c r="IL5816" s="79"/>
    </row>
    <row r="5817" s="93" customFormat="1" ht="15.75" customHeight="1" spans="3:246">
      <c r="C5817" s="97"/>
      <c r="D5817" s="98"/>
      <c r="F5817" s="99"/>
      <c r="G5817" s="98"/>
      <c r="IE5817" s="79"/>
      <c r="IF5817" s="79"/>
      <c r="IG5817" s="79"/>
      <c r="IH5817" s="79"/>
      <c r="II5817" s="79"/>
      <c r="IJ5817" s="79"/>
      <c r="IK5817" s="79"/>
      <c r="IL5817" s="79"/>
    </row>
    <row r="5818" s="93" customFormat="1" ht="15.75" customHeight="1" spans="3:246">
      <c r="C5818" s="97"/>
      <c r="D5818" s="98"/>
      <c r="F5818" s="99"/>
      <c r="G5818" s="98"/>
      <c r="IE5818" s="79"/>
      <c r="IF5818" s="79"/>
      <c r="IG5818" s="79"/>
      <c r="IH5818" s="79"/>
      <c r="II5818" s="79"/>
      <c r="IJ5818" s="79"/>
      <c r="IK5818" s="79"/>
      <c r="IL5818" s="79"/>
    </row>
    <row r="5819" s="93" customFormat="1" ht="15.75" customHeight="1" spans="3:246">
      <c r="C5819" s="97"/>
      <c r="D5819" s="98"/>
      <c r="F5819" s="99"/>
      <c r="G5819" s="98"/>
      <c r="IE5819" s="79"/>
      <c r="IF5819" s="79"/>
      <c r="IG5819" s="79"/>
      <c r="IH5819" s="79"/>
      <c r="II5819" s="79"/>
      <c r="IJ5819" s="79"/>
      <c r="IK5819" s="79"/>
      <c r="IL5819" s="79"/>
    </row>
    <row r="5820" s="93" customFormat="1" ht="15.75" customHeight="1" spans="3:246">
      <c r="C5820" s="97"/>
      <c r="D5820" s="98"/>
      <c r="F5820" s="99"/>
      <c r="G5820" s="98"/>
      <c r="IE5820" s="79"/>
      <c r="IF5820" s="79"/>
      <c r="IG5820" s="79"/>
      <c r="IH5820" s="79"/>
      <c r="II5820" s="79"/>
      <c r="IJ5820" s="79"/>
      <c r="IK5820" s="79"/>
      <c r="IL5820" s="79"/>
    </row>
    <row r="5821" s="93" customFormat="1" ht="15.75" customHeight="1" spans="3:246">
      <c r="C5821" s="97"/>
      <c r="D5821" s="98"/>
      <c r="F5821" s="99"/>
      <c r="G5821" s="98"/>
      <c r="IE5821" s="79"/>
      <c r="IF5821" s="79"/>
      <c r="IG5821" s="79"/>
      <c r="IH5821" s="79"/>
      <c r="II5821" s="79"/>
      <c r="IJ5821" s="79"/>
      <c r="IK5821" s="79"/>
      <c r="IL5821" s="79"/>
    </row>
    <row r="5822" s="93" customFormat="1" ht="15.75" customHeight="1" spans="3:246">
      <c r="C5822" s="97"/>
      <c r="D5822" s="98"/>
      <c r="F5822" s="99"/>
      <c r="G5822" s="98"/>
      <c r="IE5822" s="79"/>
      <c r="IF5822" s="79"/>
      <c r="IG5822" s="79"/>
      <c r="IH5822" s="79"/>
      <c r="II5822" s="79"/>
      <c r="IJ5822" s="79"/>
      <c r="IK5822" s="79"/>
      <c r="IL5822" s="79"/>
    </row>
    <row r="5823" s="93" customFormat="1" ht="15.75" customHeight="1" spans="3:246">
      <c r="C5823" s="97"/>
      <c r="D5823" s="98"/>
      <c r="F5823" s="99"/>
      <c r="G5823" s="98"/>
      <c r="IE5823" s="79"/>
      <c r="IF5823" s="79"/>
      <c r="IG5823" s="79"/>
      <c r="IH5823" s="79"/>
      <c r="II5823" s="79"/>
      <c r="IJ5823" s="79"/>
      <c r="IK5823" s="79"/>
      <c r="IL5823" s="79"/>
    </row>
    <row r="5824" s="93" customFormat="1" ht="15.75" customHeight="1" spans="3:246">
      <c r="C5824" s="97"/>
      <c r="D5824" s="98"/>
      <c r="F5824" s="99"/>
      <c r="G5824" s="98"/>
      <c r="IE5824" s="79"/>
      <c r="IF5824" s="79"/>
      <c r="IG5824" s="79"/>
      <c r="IH5824" s="79"/>
      <c r="II5824" s="79"/>
      <c r="IJ5824" s="79"/>
      <c r="IK5824" s="79"/>
      <c r="IL5824" s="79"/>
    </row>
    <row r="5825" s="93" customFormat="1" ht="15.75" customHeight="1" spans="3:246">
      <c r="C5825" s="97"/>
      <c r="D5825" s="98"/>
      <c r="F5825" s="99"/>
      <c r="G5825" s="98"/>
      <c r="IE5825" s="79"/>
      <c r="IF5825" s="79"/>
      <c r="IG5825" s="79"/>
      <c r="IH5825" s="79"/>
      <c r="II5825" s="79"/>
      <c r="IJ5825" s="79"/>
      <c r="IK5825" s="79"/>
      <c r="IL5825" s="79"/>
    </row>
    <row r="5826" s="93" customFormat="1" ht="15.75" customHeight="1" spans="3:246">
      <c r="C5826" s="97"/>
      <c r="D5826" s="98"/>
      <c r="F5826" s="99"/>
      <c r="G5826" s="98"/>
      <c r="IE5826" s="79"/>
      <c r="IF5826" s="79"/>
      <c r="IG5826" s="79"/>
      <c r="IH5826" s="79"/>
      <c r="II5826" s="79"/>
      <c r="IJ5826" s="79"/>
      <c r="IK5826" s="79"/>
      <c r="IL5826" s="79"/>
    </row>
    <row r="5827" s="93" customFormat="1" ht="15.75" customHeight="1" spans="3:246">
      <c r="C5827" s="97"/>
      <c r="D5827" s="98"/>
      <c r="F5827" s="99"/>
      <c r="G5827" s="98"/>
      <c r="IE5827" s="79"/>
      <c r="IF5827" s="79"/>
      <c r="IG5827" s="79"/>
      <c r="IH5827" s="79"/>
      <c r="II5827" s="79"/>
      <c r="IJ5827" s="79"/>
      <c r="IK5827" s="79"/>
      <c r="IL5827" s="79"/>
    </row>
    <row r="5828" s="93" customFormat="1" ht="15.75" customHeight="1" spans="3:246">
      <c r="C5828" s="97"/>
      <c r="D5828" s="98"/>
      <c r="F5828" s="99"/>
      <c r="G5828" s="98"/>
      <c r="IE5828" s="79"/>
      <c r="IF5828" s="79"/>
      <c r="IG5828" s="79"/>
      <c r="IH5828" s="79"/>
      <c r="II5828" s="79"/>
      <c r="IJ5828" s="79"/>
      <c r="IK5828" s="79"/>
      <c r="IL5828" s="79"/>
    </row>
    <row r="5829" s="93" customFormat="1" ht="15.75" customHeight="1" spans="3:246">
      <c r="C5829" s="97"/>
      <c r="D5829" s="98"/>
      <c r="F5829" s="99"/>
      <c r="G5829" s="98"/>
      <c r="IE5829" s="79"/>
      <c r="IF5829" s="79"/>
      <c r="IG5829" s="79"/>
      <c r="IH5829" s="79"/>
      <c r="II5829" s="79"/>
      <c r="IJ5829" s="79"/>
      <c r="IK5829" s="79"/>
      <c r="IL5829" s="79"/>
    </row>
    <row r="5830" s="93" customFormat="1" ht="15.75" customHeight="1" spans="3:246">
      <c r="C5830" s="97"/>
      <c r="D5830" s="98"/>
      <c r="F5830" s="99"/>
      <c r="G5830" s="98"/>
      <c r="IE5830" s="79"/>
      <c r="IF5830" s="79"/>
      <c r="IG5830" s="79"/>
      <c r="IH5830" s="79"/>
      <c r="II5830" s="79"/>
      <c r="IJ5830" s="79"/>
      <c r="IK5830" s="79"/>
      <c r="IL5830" s="79"/>
    </row>
    <row r="5831" s="93" customFormat="1" ht="15.75" customHeight="1" spans="3:246">
      <c r="C5831" s="97"/>
      <c r="D5831" s="98"/>
      <c r="F5831" s="99"/>
      <c r="G5831" s="98"/>
      <c r="IE5831" s="79"/>
      <c r="IF5831" s="79"/>
      <c r="IG5831" s="79"/>
      <c r="IH5831" s="79"/>
      <c r="II5831" s="79"/>
      <c r="IJ5831" s="79"/>
      <c r="IK5831" s="79"/>
      <c r="IL5831" s="79"/>
    </row>
    <row r="5832" s="93" customFormat="1" ht="15.75" customHeight="1" spans="3:246">
      <c r="C5832" s="97"/>
      <c r="D5832" s="98"/>
      <c r="F5832" s="99"/>
      <c r="G5832" s="98"/>
      <c r="IE5832" s="79"/>
      <c r="IF5832" s="79"/>
      <c r="IG5832" s="79"/>
      <c r="IH5832" s="79"/>
      <c r="II5832" s="79"/>
      <c r="IJ5832" s="79"/>
      <c r="IK5832" s="79"/>
      <c r="IL5832" s="79"/>
    </row>
    <row r="5833" s="93" customFormat="1" ht="15.75" customHeight="1" spans="3:246">
      <c r="C5833" s="97"/>
      <c r="D5833" s="98"/>
      <c r="F5833" s="99"/>
      <c r="G5833" s="98"/>
      <c r="IE5833" s="79"/>
      <c r="IF5833" s="79"/>
      <c r="IG5833" s="79"/>
      <c r="IH5833" s="79"/>
      <c r="II5833" s="79"/>
      <c r="IJ5833" s="79"/>
      <c r="IK5833" s="79"/>
      <c r="IL5833" s="79"/>
    </row>
    <row r="5834" s="93" customFormat="1" ht="15.75" customHeight="1" spans="3:246">
      <c r="C5834" s="97"/>
      <c r="D5834" s="98"/>
      <c r="F5834" s="99"/>
      <c r="G5834" s="98"/>
      <c r="IE5834" s="79"/>
      <c r="IF5834" s="79"/>
      <c r="IG5834" s="79"/>
      <c r="IH5834" s="79"/>
      <c r="II5834" s="79"/>
      <c r="IJ5834" s="79"/>
      <c r="IK5834" s="79"/>
      <c r="IL5834" s="79"/>
    </row>
    <row r="5835" s="93" customFormat="1" ht="15.75" customHeight="1" spans="3:246">
      <c r="C5835" s="97"/>
      <c r="D5835" s="98"/>
      <c r="F5835" s="99"/>
      <c r="G5835" s="98"/>
      <c r="IE5835" s="79"/>
      <c r="IF5835" s="79"/>
      <c r="IG5835" s="79"/>
      <c r="IH5835" s="79"/>
      <c r="II5835" s="79"/>
      <c r="IJ5835" s="79"/>
      <c r="IK5835" s="79"/>
      <c r="IL5835" s="79"/>
    </row>
    <row r="5836" s="93" customFormat="1" ht="15.75" customHeight="1" spans="3:246">
      <c r="C5836" s="97"/>
      <c r="D5836" s="98"/>
      <c r="F5836" s="99"/>
      <c r="G5836" s="98"/>
      <c r="IE5836" s="79"/>
      <c r="IF5836" s="79"/>
      <c r="IG5836" s="79"/>
      <c r="IH5836" s="79"/>
      <c r="II5836" s="79"/>
      <c r="IJ5836" s="79"/>
      <c r="IK5836" s="79"/>
      <c r="IL5836" s="79"/>
    </row>
    <row r="5837" s="93" customFormat="1" ht="15.75" customHeight="1" spans="3:246">
      <c r="C5837" s="97"/>
      <c r="D5837" s="98"/>
      <c r="F5837" s="99"/>
      <c r="G5837" s="98"/>
      <c r="IE5837" s="79"/>
      <c r="IF5837" s="79"/>
      <c r="IG5837" s="79"/>
      <c r="IH5837" s="79"/>
      <c r="II5837" s="79"/>
      <c r="IJ5837" s="79"/>
      <c r="IK5837" s="79"/>
      <c r="IL5837" s="79"/>
    </row>
    <row r="5838" s="93" customFormat="1" ht="15.75" customHeight="1" spans="3:246">
      <c r="C5838" s="97"/>
      <c r="D5838" s="98"/>
      <c r="F5838" s="99"/>
      <c r="G5838" s="98"/>
      <c r="IE5838" s="79"/>
      <c r="IF5838" s="79"/>
      <c r="IG5838" s="79"/>
      <c r="IH5838" s="79"/>
      <c r="II5838" s="79"/>
      <c r="IJ5838" s="79"/>
      <c r="IK5838" s="79"/>
      <c r="IL5838" s="79"/>
    </row>
    <row r="5839" s="93" customFormat="1" ht="15.75" customHeight="1" spans="3:246">
      <c r="C5839" s="97"/>
      <c r="D5839" s="98"/>
      <c r="F5839" s="99"/>
      <c r="G5839" s="98"/>
      <c r="IE5839" s="79"/>
      <c r="IF5839" s="79"/>
      <c r="IG5839" s="79"/>
      <c r="IH5839" s="79"/>
      <c r="II5839" s="79"/>
      <c r="IJ5839" s="79"/>
      <c r="IK5839" s="79"/>
      <c r="IL5839" s="79"/>
    </row>
    <row r="5840" s="93" customFormat="1" ht="15.75" customHeight="1" spans="3:246">
      <c r="C5840" s="97"/>
      <c r="D5840" s="98"/>
      <c r="F5840" s="99"/>
      <c r="G5840" s="98"/>
      <c r="IE5840" s="79"/>
      <c r="IF5840" s="79"/>
      <c r="IG5840" s="79"/>
      <c r="IH5840" s="79"/>
      <c r="II5840" s="79"/>
      <c r="IJ5840" s="79"/>
      <c r="IK5840" s="79"/>
      <c r="IL5840" s="79"/>
    </row>
    <row r="5841" s="93" customFormat="1" ht="15.75" customHeight="1" spans="3:246">
      <c r="C5841" s="97"/>
      <c r="D5841" s="98"/>
      <c r="F5841" s="99"/>
      <c r="G5841" s="98"/>
      <c r="IE5841" s="79"/>
      <c r="IF5841" s="79"/>
      <c r="IG5841" s="79"/>
      <c r="IH5841" s="79"/>
      <c r="II5841" s="79"/>
      <c r="IJ5841" s="79"/>
      <c r="IK5841" s="79"/>
      <c r="IL5841" s="79"/>
    </row>
    <row r="5842" s="93" customFormat="1" ht="15.75" customHeight="1" spans="3:246">
      <c r="C5842" s="97"/>
      <c r="D5842" s="98"/>
      <c r="F5842" s="99"/>
      <c r="G5842" s="98"/>
      <c r="IE5842" s="79"/>
      <c r="IF5842" s="79"/>
      <c r="IG5842" s="79"/>
      <c r="IH5842" s="79"/>
      <c r="II5842" s="79"/>
      <c r="IJ5842" s="79"/>
      <c r="IK5842" s="79"/>
      <c r="IL5842" s="79"/>
    </row>
    <row r="5843" s="93" customFormat="1" ht="15.75" customHeight="1" spans="3:246">
      <c r="C5843" s="97"/>
      <c r="D5843" s="98"/>
      <c r="F5843" s="99"/>
      <c r="G5843" s="98"/>
      <c r="IE5843" s="79"/>
      <c r="IF5843" s="79"/>
      <c r="IG5843" s="79"/>
      <c r="IH5843" s="79"/>
      <c r="II5843" s="79"/>
      <c r="IJ5843" s="79"/>
      <c r="IK5843" s="79"/>
      <c r="IL5843" s="79"/>
    </row>
    <row r="5844" s="93" customFormat="1" ht="15.75" customHeight="1" spans="3:246">
      <c r="C5844" s="97"/>
      <c r="D5844" s="98"/>
      <c r="F5844" s="99"/>
      <c r="G5844" s="98"/>
      <c r="IE5844" s="79"/>
      <c r="IF5844" s="79"/>
      <c r="IG5844" s="79"/>
      <c r="IH5844" s="79"/>
      <c r="II5844" s="79"/>
      <c r="IJ5844" s="79"/>
      <c r="IK5844" s="79"/>
      <c r="IL5844" s="79"/>
    </row>
    <row r="5845" s="93" customFormat="1" ht="15.75" customHeight="1" spans="3:246">
      <c r="C5845" s="97"/>
      <c r="D5845" s="98"/>
      <c r="F5845" s="99"/>
      <c r="G5845" s="98"/>
      <c r="IE5845" s="79"/>
      <c r="IF5845" s="79"/>
      <c r="IG5845" s="79"/>
      <c r="IH5845" s="79"/>
      <c r="II5845" s="79"/>
      <c r="IJ5845" s="79"/>
      <c r="IK5845" s="79"/>
      <c r="IL5845" s="79"/>
    </row>
    <row r="5846" s="93" customFormat="1" ht="15.75" customHeight="1" spans="3:246">
      <c r="C5846" s="97"/>
      <c r="D5846" s="98"/>
      <c r="F5846" s="99"/>
      <c r="G5846" s="98"/>
      <c r="IE5846" s="79"/>
      <c r="IF5846" s="79"/>
      <c r="IG5846" s="79"/>
      <c r="IH5846" s="79"/>
      <c r="II5846" s="79"/>
      <c r="IJ5846" s="79"/>
      <c r="IK5846" s="79"/>
      <c r="IL5846" s="79"/>
    </row>
    <row r="5847" s="93" customFormat="1" ht="15.75" customHeight="1" spans="3:246">
      <c r="C5847" s="97"/>
      <c r="D5847" s="98"/>
      <c r="F5847" s="99"/>
      <c r="G5847" s="98"/>
      <c r="IE5847" s="79"/>
      <c r="IF5847" s="79"/>
      <c r="IG5847" s="79"/>
      <c r="IH5847" s="79"/>
      <c r="II5847" s="79"/>
      <c r="IJ5847" s="79"/>
      <c r="IK5847" s="79"/>
      <c r="IL5847" s="79"/>
    </row>
    <row r="5848" s="93" customFormat="1" ht="15.75" customHeight="1" spans="3:246">
      <c r="C5848" s="97"/>
      <c r="D5848" s="98"/>
      <c r="F5848" s="99"/>
      <c r="G5848" s="98"/>
      <c r="IE5848" s="79"/>
      <c r="IF5848" s="79"/>
      <c r="IG5848" s="79"/>
      <c r="IH5848" s="79"/>
      <c r="II5848" s="79"/>
      <c r="IJ5848" s="79"/>
      <c r="IK5848" s="79"/>
      <c r="IL5848" s="79"/>
    </row>
    <row r="5849" s="93" customFormat="1" ht="15.75" customHeight="1" spans="3:246">
      <c r="C5849" s="97"/>
      <c r="D5849" s="98"/>
      <c r="F5849" s="99"/>
      <c r="G5849" s="98"/>
      <c r="IE5849" s="79"/>
      <c r="IF5849" s="79"/>
      <c r="IG5849" s="79"/>
      <c r="IH5849" s="79"/>
      <c r="II5849" s="79"/>
      <c r="IJ5849" s="79"/>
      <c r="IK5849" s="79"/>
      <c r="IL5849" s="79"/>
    </row>
    <row r="5850" s="93" customFormat="1" ht="15.75" customHeight="1" spans="3:246">
      <c r="C5850" s="97"/>
      <c r="D5850" s="98"/>
      <c r="F5850" s="99"/>
      <c r="G5850" s="98"/>
      <c r="IE5850" s="79"/>
      <c r="IF5850" s="79"/>
      <c r="IG5850" s="79"/>
      <c r="IH5850" s="79"/>
      <c r="II5850" s="79"/>
      <c r="IJ5850" s="79"/>
      <c r="IK5850" s="79"/>
      <c r="IL5850" s="79"/>
    </row>
    <row r="5851" s="93" customFormat="1" ht="15.75" customHeight="1" spans="3:246">
      <c r="C5851" s="97"/>
      <c r="D5851" s="98"/>
      <c r="F5851" s="99"/>
      <c r="G5851" s="98"/>
      <c r="IE5851" s="79"/>
      <c r="IF5851" s="79"/>
      <c r="IG5851" s="79"/>
      <c r="IH5851" s="79"/>
      <c r="II5851" s="79"/>
      <c r="IJ5851" s="79"/>
      <c r="IK5851" s="79"/>
      <c r="IL5851" s="79"/>
    </row>
    <row r="5852" s="93" customFormat="1" ht="15.75" customHeight="1" spans="3:246">
      <c r="C5852" s="97"/>
      <c r="D5852" s="98"/>
      <c r="F5852" s="99"/>
      <c r="G5852" s="98"/>
      <c r="IE5852" s="79"/>
      <c r="IF5852" s="79"/>
      <c r="IG5852" s="79"/>
      <c r="IH5852" s="79"/>
      <c r="II5852" s="79"/>
      <c r="IJ5852" s="79"/>
      <c r="IK5852" s="79"/>
      <c r="IL5852" s="79"/>
    </row>
    <row r="5853" s="93" customFormat="1" ht="15.75" customHeight="1" spans="3:246">
      <c r="C5853" s="97"/>
      <c r="D5853" s="98"/>
      <c r="F5853" s="99"/>
      <c r="G5853" s="98"/>
      <c r="IE5853" s="79"/>
      <c r="IF5853" s="79"/>
      <c r="IG5853" s="79"/>
      <c r="IH5853" s="79"/>
      <c r="II5853" s="79"/>
      <c r="IJ5853" s="79"/>
      <c r="IK5853" s="79"/>
      <c r="IL5853" s="79"/>
    </row>
    <row r="5854" s="93" customFormat="1" ht="15.75" customHeight="1" spans="3:246">
      <c r="C5854" s="97"/>
      <c r="D5854" s="98"/>
      <c r="F5854" s="99"/>
      <c r="G5854" s="98"/>
      <c r="IE5854" s="79"/>
      <c r="IF5854" s="79"/>
      <c r="IG5854" s="79"/>
      <c r="IH5854" s="79"/>
      <c r="II5854" s="79"/>
      <c r="IJ5854" s="79"/>
      <c r="IK5854" s="79"/>
      <c r="IL5854" s="79"/>
    </row>
    <row r="5855" s="93" customFormat="1" ht="15.75" customHeight="1" spans="3:246">
      <c r="C5855" s="97"/>
      <c r="D5855" s="98"/>
      <c r="F5855" s="99"/>
      <c r="G5855" s="98"/>
      <c r="IE5855" s="79"/>
      <c r="IF5855" s="79"/>
      <c r="IG5855" s="79"/>
      <c r="IH5855" s="79"/>
      <c r="II5855" s="79"/>
      <c r="IJ5855" s="79"/>
      <c r="IK5855" s="79"/>
      <c r="IL5855" s="79"/>
    </row>
    <row r="5856" s="93" customFormat="1" ht="15.75" customHeight="1" spans="3:246">
      <c r="C5856" s="97"/>
      <c r="D5856" s="98"/>
      <c r="F5856" s="99"/>
      <c r="G5856" s="98"/>
      <c r="IE5856" s="79"/>
      <c r="IF5856" s="79"/>
      <c r="IG5856" s="79"/>
      <c r="IH5856" s="79"/>
      <c r="II5856" s="79"/>
      <c r="IJ5856" s="79"/>
      <c r="IK5856" s="79"/>
      <c r="IL5856" s="79"/>
    </row>
    <row r="5857" s="93" customFormat="1" ht="15.75" customHeight="1" spans="3:246">
      <c r="C5857" s="97"/>
      <c r="D5857" s="98"/>
      <c r="F5857" s="99"/>
      <c r="G5857" s="98"/>
      <c r="IE5857" s="79"/>
      <c r="IF5857" s="79"/>
      <c r="IG5857" s="79"/>
      <c r="IH5857" s="79"/>
      <c r="II5857" s="79"/>
      <c r="IJ5857" s="79"/>
      <c r="IK5857" s="79"/>
      <c r="IL5857" s="79"/>
    </row>
    <row r="5858" s="93" customFormat="1" ht="15.75" customHeight="1" spans="3:246">
      <c r="C5858" s="97"/>
      <c r="D5858" s="98"/>
      <c r="F5858" s="99"/>
      <c r="G5858" s="98"/>
      <c r="IE5858" s="79"/>
      <c r="IF5858" s="79"/>
      <c r="IG5858" s="79"/>
      <c r="IH5858" s="79"/>
      <c r="II5858" s="79"/>
      <c r="IJ5858" s="79"/>
      <c r="IK5858" s="79"/>
      <c r="IL5858" s="79"/>
    </row>
    <row r="5859" s="93" customFormat="1" ht="15.75" customHeight="1" spans="3:246">
      <c r="C5859" s="97"/>
      <c r="D5859" s="98"/>
      <c r="F5859" s="99"/>
      <c r="G5859" s="98"/>
      <c r="IE5859" s="79"/>
      <c r="IF5859" s="79"/>
      <c r="IG5859" s="79"/>
      <c r="IH5859" s="79"/>
      <c r="II5859" s="79"/>
      <c r="IJ5859" s="79"/>
      <c r="IK5859" s="79"/>
      <c r="IL5859" s="79"/>
    </row>
    <row r="5860" s="93" customFormat="1" ht="15.75" customHeight="1" spans="3:246">
      <c r="C5860" s="97"/>
      <c r="D5860" s="98"/>
      <c r="F5860" s="99"/>
      <c r="G5860" s="98"/>
      <c r="IE5860" s="79"/>
      <c r="IF5860" s="79"/>
      <c r="IG5860" s="79"/>
      <c r="IH5860" s="79"/>
      <c r="II5860" s="79"/>
      <c r="IJ5860" s="79"/>
      <c r="IK5860" s="79"/>
      <c r="IL5860" s="79"/>
    </row>
    <row r="5861" s="93" customFormat="1" ht="15.75" customHeight="1" spans="3:246">
      <c r="C5861" s="97"/>
      <c r="D5861" s="98"/>
      <c r="F5861" s="99"/>
      <c r="G5861" s="98"/>
      <c r="IE5861" s="79"/>
      <c r="IF5861" s="79"/>
      <c r="IG5861" s="79"/>
      <c r="IH5861" s="79"/>
      <c r="II5861" s="79"/>
      <c r="IJ5861" s="79"/>
      <c r="IK5861" s="79"/>
      <c r="IL5861" s="79"/>
    </row>
    <row r="5862" s="93" customFormat="1" ht="15.75" customHeight="1" spans="3:246">
      <c r="C5862" s="97"/>
      <c r="D5862" s="98"/>
      <c r="F5862" s="99"/>
      <c r="G5862" s="98"/>
      <c r="IE5862" s="79"/>
      <c r="IF5862" s="79"/>
      <c r="IG5862" s="79"/>
      <c r="IH5862" s="79"/>
      <c r="II5862" s="79"/>
      <c r="IJ5862" s="79"/>
      <c r="IK5862" s="79"/>
      <c r="IL5862" s="79"/>
    </row>
    <row r="5863" s="93" customFormat="1" ht="15.75" customHeight="1" spans="3:246">
      <c r="C5863" s="97"/>
      <c r="D5863" s="98"/>
      <c r="F5863" s="99"/>
      <c r="G5863" s="98"/>
      <c r="IE5863" s="79"/>
      <c r="IF5863" s="79"/>
      <c r="IG5863" s="79"/>
      <c r="IH5863" s="79"/>
      <c r="II5863" s="79"/>
      <c r="IJ5863" s="79"/>
      <c r="IK5863" s="79"/>
      <c r="IL5863" s="79"/>
    </row>
    <row r="5864" s="93" customFormat="1" ht="15.75" customHeight="1" spans="3:246">
      <c r="C5864" s="97"/>
      <c r="D5864" s="98"/>
      <c r="F5864" s="99"/>
      <c r="G5864" s="98"/>
      <c r="IE5864" s="79"/>
      <c r="IF5864" s="79"/>
      <c r="IG5864" s="79"/>
      <c r="IH5864" s="79"/>
      <c r="II5864" s="79"/>
      <c r="IJ5864" s="79"/>
      <c r="IK5864" s="79"/>
      <c r="IL5864" s="79"/>
    </row>
    <row r="5865" s="93" customFormat="1" ht="15.75" customHeight="1" spans="3:246">
      <c r="C5865" s="97"/>
      <c r="D5865" s="98"/>
      <c r="F5865" s="99"/>
      <c r="G5865" s="98"/>
      <c r="IE5865" s="79"/>
      <c r="IF5865" s="79"/>
      <c r="IG5865" s="79"/>
      <c r="IH5865" s="79"/>
      <c r="II5865" s="79"/>
      <c r="IJ5865" s="79"/>
      <c r="IK5865" s="79"/>
      <c r="IL5865" s="79"/>
    </row>
    <row r="5866" s="93" customFormat="1" ht="15.75" customHeight="1" spans="3:246">
      <c r="C5866" s="97"/>
      <c r="D5866" s="98"/>
      <c r="F5866" s="99"/>
      <c r="G5866" s="98"/>
      <c r="IE5866" s="79"/>
      <c r="IF5866" s="79"/>
      <c r="IG5866" s="79"/>
      <c r="IH5866" s="79"/>
      <c r="II5866" s="79"/>
      <c r="IJ5866" s="79"/>
      <c r="IK5866" s="79"/>
      <c r="IL5866" s="79"/>
    </row>
    <row r="5867" s="93" customFormat="1" ht="15.75" customHeight="1" spans="3:246">
      <c r="C5867" s="97"/>
      <c r="D5867" s="98"/>
      <c r="F5867" s="99"/>
      <c r="G5867" s="98"/>
      <c r="IE5867" s="79"/>
      <c r="IF5867" s="79"/>
      <c r="IG5867" s="79"/>
      <c r="IH5867" s="79"/>
      <c r="II5867" s="79"/>
      <c r="IJ5867" s="79"/>
      <c r="IK5867" s="79"/>
      <c r="IL5867" s="79"/>
    </row>
    <row r="5868" s="93" customFormat="1" ht="15.75" customHeight="1" spans="3:246">
      <c r="C5868" s="97"/>
      <c r="D5868" s="98"/>
      <c r="F5868" s="99"/>
      <c r="G5868" s="98"/>
      <c r="IE5868" s="79"/>
      <c r="IF5868" s="79"/>
      <c r="IG5868" s="79"/>
      <c r="IH5868" s="79"/>
      <c r="II5868" s="79"/>
      <c r="IJ5868" s="79"/>
      <c r="IK5868" s="79"/>
      <c r="IL5868" s="79"/>
    </row>
    <row r="5869" s="93" customFormat="1" ht="15.75" customHeight="1" spans="3:246">
      <c r="C5869" s="97"/>
      <c r="D5869" s="98"/>
      <c r="F5869" s="99"/>
      <c r="G5869" s="98"/>
      <c r="IE5869" s="79"/>
      <c r="IF5869" s="79"/>
      <c r="IG5869" s="79"/>
      <c r="IH5869" s="79"/>
      <c r="II5869" s="79"/>
      <c r="IJ5869" s="79"/>
      <c r="IK5869" s="79"/>
      <c r="IL5869" s="79"/>
    </row>
    <row r="5870" s="93" customFormat="1" ht="15.75" customHeight="1" spans="3:246">
      <c r="C5870" s="97"/>
      <c r="D5870" s="98"/>
      <c r="F5870" s="99"/>
      <c r="G5870" s="98"/>
      <c r="IE5870" s="79"/>
      <c r="IF5870" s="79"/>
      <c r="IG5870" s="79"/>
      <c r="IH5870" s="79"/>
      <c r="II5870" s="79"/>
      <c r="IJ5870" s="79"/>
      <c r="IK5870" s="79"/>
      <c r="IL5870" s="79"/>
    </row>
    <row r="5871" s="93" customFormat="1" ht="15.75" customHeight="1" spans="3:246">
      <c r="C5871" s="97"/>
      <c r="D5871" s="98"/>
      <c r="F5871" s="99"/>
      <c r="G5871" s="98"/>
      <c r="IE5871" s="79"/>
      <c r="IF5871" s="79"/>
      <c r="IG5871" s="79"/>
      <c r="IH5871" s="79"/>
      <c r="II5871" s="79"/>
      <c r="IJ5871" s="79"/>
      <c r="IK5871" s="79"/>
      <c r="IL5871" s="79"/>
    </row>
    <row r="5872" s="93" customFormat="1" ht="15.75" customHeight="1" spans="3:246">
      <c r="C5872" s="97"/>
      <c r="D5872" s="98"/>
      <c r="F5872" s="99"/>
      <c r="G5872" s="98"/>
      <c r="IE5872" s="79"/>
      <c r="IF5872" s="79"/>
      <c r="IG5872" s="79"/>
      <c r="IH5872" s="79"/>
      <c r="II5872" s="79"/>
      <c r="IJ5872" s="79"/>
      <c r="IK5872" s="79"/>
      <c r="IL5872" s="79"/>
    </row>
    <row r="5873" s="93" customFormat="1" ht="15.75" customHeight="1" spans="3:246">
      <c r="C5873" s="97"/>
      <c r="D5873" s="98"/>
      <c r="F5873" s="99"/>
      <c r="G5873" s="98"/>
      <c r="IE5873" s="79"/>
      <c r="IF5873" s="79"/>
      <c r="IG5873" s="79"/>
      <c r="IH5873" s="79"/>
      <c r="II5873" s="79"/>
      <c r="IJ5873" s="79"/>
      <c r="IK5873" s="79"/>
      <c r="IL5873" s="79"/>
    </row>
    <row r="5874" s="93" customFormat="1" ht="15.75" customHeight="1" spans="3:246">
      <c r="C5874" s="97"/>
      <c r="D5874" s="98"/>
      <c r="F5874" s="99"/>
      <c r="G5874" s="98"/>
      <c r="IE5874" s="79"/>
      <c r="IF5874" s="79"/>
      <c r="IG5874" s="79"/>
      <c r="IH5874" s="79"/>
      <c r="II5874" s="79"/>
      <c r="IJ5874" s="79"/>
      <c r="IK5874" s="79"/>
      <c r="IL5874" s="79"/>
    </row>
    <row r="5875" s="93" customFormat="1" ht="15.75" customHeight="1" spans="3:246">
      <c r="C5875" s="97"/>
      <c r="D5875" s="98"/>
      <c r="F5875" s="99"/>
      <c r="G5875" s="98"/>
      <c r="IE5875" s="79"/>
      <c r="IF5875" s="79"/>
      <c r="IG5875" s="79"/>
      <c r="IH5875" s="79"/>
      <c r="II5875" s="79"/>
      <c r="IJ5875" s="79"/>
      <c r="IK5875" s="79"/>
      <c r="IL5875" s="79"/>
    </row>
    <row r="5876" s="93" customFormat="1" ht="15.75" customHeight="1" spans="3:246">
      <c r="C5876" s="97"/>
      <c r="D5876" s="98"/>
      <c r="F5876" s="99"/>
      <c r="G5876" s="98"/>
      <c r="IE5876" s="79"/>
      <c r="IF5876" s="79"/>
      <c r="IG5876" s="79"/>
      <c r="IH5876" s="79"/>
      <c r="II5876" s="79"/>
      <c r="IJ5876" s="79"/>
      <c r="IK5876" s="79"/>
      <c r="IL5876" s="79"/>
    </row>
    <row r="5877" s="93" customFormat="1" ht="15.75" customHeight="1" spans="3:246">
      <c r="C5877" s="97"/>
      <c r="D5877" s="98"/>
      <c r="F5877" s="99"/>
      <c r="G5877" s="98"/>
      <c r="IE5877" s="79"/>
      <c r="IF5877" s="79"/>
      <c r="IG5877" s="79"/>
      <c r="IH5877" s="79"/>
      <c r="II5877" s="79"/>
      <c r="IJ5877" s="79"/>
      <c r="IK5877" s="79"/>
      <c r="IL5877" s="79"/>
    </row>
    <row r="5878" s="93" customFormat="1" ht="15.75" customHeight="1" spans="3:246">
      <c r="C5878" s="97"/>
      <c r="D5878" s="98"/>
      <c r="F5878" s="99"/>
      <c r="G5878" s="98"/>
      <c r="IE5878" s="79"/>
      <c r="IF5878" s="79"/>
      <c r="IG5878" s="79"/>
      <c r="IH5878" s="79"/>
      <c r="II5878" s="79"/>
      <c r="IJ5878" s="79"/>
      <c r="IK5878" s="79"/>
      <c r="IL5878" s="79"/>
    </row>
    <row r="5879" s="93" customFormat="1" ht="15.75" customHeight="1" spans="3:246">
      <c r="C5879" s="97"/>
      <c r="D5879" s="98"/>
      <c r="F5879" s="99"/>
      <c r="G5879" s="98"/>
      <c r="IE5879" s="79"/>
      <c r="IF5879" s="79"/>
      <c r="IG5879" s="79"/>
      <c r="IH5879" s="79"/>
      <c r="II5879" s="79"/>
      <c r="IJ5879" s="79"/>
      <c r="IK5879" s="79"/>
      <c r="IL5879" s="79"/>
    </row>
    <row r="5880" s="93" customFormat="1" ht="15.75" customHeight="1" spans="3:246">
      <c r="C5880" s="97"/>
      <c r="D5880" s="98"/>
      <c r="F5880" s="99"/>
      <c r="G5880" s="98"/>
      <c r="IE5880" s="79"/>
      <c r="IF5880" s="79"/>
      <c r="IG5880" s="79"/>
      <c r="IH5880" s="79"/>
      <c r="II5880" s="79"/>
      <c r="IJ5880" s="79"/>
      <c r="IK5880" s="79"/>
      <c r="IL5880" s="79"/>
    </row>
    <row r="5881" s="93" customFormat="1" ht="15.75" customHeight="1" spans="3:246">
      <c r="C5881" s="97"/>
      <c r="D5881" s="98"/>
      <c r="F5881" s="99"/>
      <c r="G5881" s="98"/>
      <c r="IE5881" s="79"/>
      <c r="IF5881" s="79"/>
      <c r="IG5881" s="79"/>
      <c r="IH5881" s="79"/>
      <c r="II5881" s="79"/>
      <c r="IJ5881" s="79"/>
      <c r="IK5881" s="79"/>
      <c r="IL5881" s="79"/>
    </row>
    <row r="5882" s="93" customFormat="1" ht="15.75" customHeight="1" spans="3:246">
      <c r="C5882" s="97"/>
      <c r="D5882" s="98"/>
      <c r="F5882" s="99"/>
      <c r="G5882" s="98"/>
      <c r="IE5882" s="79"/>
      <c r="IF5882" s="79"/>
      <c r="IG5882" s="79"/>
      <c r="IH5882" s="79"/>
      <c r="II5882" s="79"/>
      <c r="IJ5882" s="79"/>
      <c r="IK5882" s="79"/>
      <c r="IL5882" s="79"/>
    </row>
    <row r="5883" s="93" customFormat="1" ht="15.75" customHeight="1" spans="3:246">
      <c r="C5883" s="97"/>
      <c r="D5883" s="98"/>
      <c r="F5883" s="99"/>
      <c r="G5883" s="98"/>
      <c r="IE5883" s="79"/>
      <c r="IF5883" s="79"/>
      <c r="IG5883" s="79"/>
      <c r="IH5883" s="79"/>
      <c r="II5883" s="79"/>
      <c r="IJ5883" s="79"/>
      <c r="IK5883" s="79"/>
      <c r="IL5883" s="79"/>
    </row>
    <row r="5884" s="93" customFormat="1" ht="15.75" customHeight="1" spans="3:246">
      <c r="C5884" s="97"/>
      <c r="D5884" s="98"/>
      <c r="F5884" s="99"/>
      <c r="G5884" s="98"/>
      <c r="IE5884" s="79"/>
      <c r="IF5884" s="79"/>
      <c r="IG5884" s="79"/>
      <c r="IH5884" s="79"/>
      <c r="II5884" s="79"/>
      <c r="IJ5884" s="79"/>
      <c r="IK5884" s="79"/>
      <c r="IL5884" s="79"/>
    </row>
    <row r="5885" s="93" customFormat="1" ht="15.75" customHeight="1" spans="3:246">
      <c r="C5885" s="97"/>
      <c r="D5885" s="98"/>
      <c r="F5885" s="99"/>
      <c r="G5885" s="98"/>
      <c r="IE5885" s="79"/>
      <c r="IF5885" s="79"/>
      <c r="IG5885" s="79"/>
      <c r="IH5885" s="79"/>
      <c r="II5885" s="79"/>
      <c r="IJ5885" s="79"/>
      <c r="IK5885" s="79"/>
      <c r="IL5885" s="79"/>
    </row>
    <row r="5886" s="93" customFormat="1" ht="15.75" customHeight="1" spans="3:246">
      <c r="C5886" s="97"/>
      <c r="D5886" s="98"/>
      <c r="F5886" s="99"/>
      <c r="G5886" s="98"/>
      <c r="IE5886" s="79"/>
      <c r="IF5886" s="79"/>
      <c r="IG5886" s="79"/>
      <c r="IH5886" s="79"/>
      <c r="II5886" s="79"/>
      <c r="IJ5886" s="79"/>
      <c r="IK5886" s="79"/>
      <c r="IL5886" s="79"/>
    </row>
    <row r="5887" s="93" customFormat="1" ht="15.75" customHeight="1" spans="3:246">
      <c r="C5887" s="97"/>
      <c r="D5887" s="98"/>
      <c r="F5887" s="99"/>
      <c r="G5887" s="98"/>
      <c r="IE5887" s="79"/>
      <c r="IF5887" s="79"/>
      <c r="IG5887" s="79"/>
      <c r="IH5887" s="79"/>
      <c r="II5887" s="79"/>
      <c r="IJ5887" s="79"/>
      <c r="IK5887" s="79"/>
      <c r="IL5887" s="79"/>
    </row>
    <row r="5888" s="93" customFormat="1" ht="15.75" customHeight="1" spans="3:246">
      <c r="C5888" s="97"/>
      <c r="D5888" s="98"/>
      <c r="F5888" s="99"/>
      <c r="G5888" s="98"/>
      <c r="IE5888" s="79"/>
      <c r="IF5888" s="79"/>
      <c r="IG5888" s="79"/>
      <c r="IH5888" s="79"/>
      <c r="II5888" s="79"/>
      <c r="IJ5888" s="79"/>
      <c r="IK5888" s="79"/>
      <c r="IL5888" s="79"/>
    </row>
    <row r="5889" s="93" customFormat="1" ht="15.75" customHeight="1" spans="3:246">
      <c r="C5889" s="97"/>
      <c r="D5889" s="98"/>
      <c r="F5889" s="99"/>
      <c r="G5889" s="98"/>
      <c r="IE5889" s="79"/>
      <c r="IF5889" s="79"/>
      <c r="IG5889" s="79"/>
      <c r="IH5889" s="79"/>
      <c r="II5889" s="79"/>
      <c r="IJ5889" s="79"/>
      <c r="IK5889" s="79"/>
      <c r="IL5889" s="79"/>
    </row>
    <row r="5890" s="93" customFormat="1" ht="15.75" customHeight="1" spans="3:246">
      <c r="C5890" s="97"/>
      <c r="D5890" s="98"/>
      <c r="F5890" s="99"/>
      <c r="G5890" s="98"/>
      <c r="IE5890" s="79"/>
      <c r="IF5890" s="79"/>
      <c r="IG5890" s="79"/>
      <c r="IH5890" s="79"/>
      <c r="II5890" s="79"/>
      <c r="IJ5890" s="79"/>
      <c r="IK5890" s="79"/>
      <c r="IL5890" s="79"/>
    </row>
    <row r="5891" s="93" customFormat="1" ht="15.75" customHeight="1" spans="3:246">
      <c r="C5891" s="97"/>
      <c r="D5891" s="98"/>
      <c r="F5891" s="99"/>
      <c r="G5891" s="98"/>
      <c r="IE5891" s="79"/>
      <c r="IF5891" s="79"/>
      <c r="IG5891" s="79"/>
      <c r="IH5891" s="79"/>
      <c r="II5891" s="79"/>
      <c r="IJ5891" s="79"/>
      <c r="IK5891" s="79"/>
      <c r="IL5891" s="79"/>
    </row>
    <row r="5892" s="93" customFormat="1" ht="15.75" customHeight="1" spans="3:246">
      <c r="C5892" s="97"/>
      <c r="D5892" s="98"/>
      <c r="F5892" s="99"/>
      <c r="G5892" s="98"/>
      <c r="IE5892" s="79"/>
      <c r="IF5892" s="79"/>
      <c r="IG5892" s="79"/>
      <c r="IH5892" s="79"/>
      <c r="II5892" s="79"/>
      <c r="IJ5892" s="79"/>
      <c r="IK5892" s="79"/>
      <c r="IL5892" s="79"/>
    </row>
    <row r="5893" s="93" customFormat="1" ht="15.75" customHeight="1" spans="3:246">
      <c r="C5893" s="97"/>
      <c r="D5893" s="98"/>
      <c r="F5893" s="99"/>
      <c r="G5893" s="98"/>
      <c r="IE5893" s="79"/>
      <c r="IF5893" s="79"/>
      <c r="IG5893" s="79"/>
      <c r="IH5893" s="79"/>
      <c r="II5893" s="79"/>
      <c r="IJ5893" s="79"/>
      <c r="IK5893" s="79"/>
      <c r="IL5893" s="79"/>
    </row>
    <row r="5894" s="93" customFormat="1" ht="15.75" customHeight="1" spans="3:246">
      <c r="C5894" s="97"/>
      <c r="D5894" s="98"/>
      <c r="F5894" s="99"/>
      <c r="G5894" s="98"/>
      <c r="IE5894" s="79"/>
      <c r="IF5894" s="79"/>
      <c r="IG5894" s="79"/>
      <c r="IH5894" s="79"/>
      <c r="II5894" s="79"/>
      <c r="IJ5894" s="79"/>
      <c r="IK5894" s="79"/>
      <c r="IL5894" s="79"/>
    </row>
    <row r="5895" s="93" customFormat="1" ht="15.75" customHeight="1" spans="3:246">
      <c r="C5895" s="97"/>
      <c r="D5895" s="98"/>
      <c r="F5895" s="99"/>
      <c r="G5895" s="98"/>
      <c r="IE5895" s="79"/>
      <c r="IF5895" s="79"/>
      <c r="IG5895" s="79"/>
      <c r="IH5895" s="79"/>
      <c r="II5895" s="79"/>
      <c r="IJ5895" s="79"/>
      <c r="IK5895" s="79"/>
      <c r="IL5895" s="79"/>
    </row>
    <row r="5896" s="93" customFormat="1" ht="15.75" customHeight="1" spans="3:246">
      <c r="C5896" s="97"/>
      <c r="D5896" s="98"/>
      <c r="F5896" s="99"/>
      <c r="G5896" s="98"/>
      <c r="IE5896" s="79"/>
      <c r="IF5896" s="79"/>
      <c r="IG5896" s="79"/>
      <c r="IH5896" s="79"/>
      <c r="II5896" s="79"/>
      <c r="IJ5896" s="79"/>
      <c r="IK5896" s="79"/>
      <c r="IL5896" s="79"/>
    </row>
    <row r="5897" s="93" customFormat="1" ht="15.75" customHeight="1" spans="3:246">
      <c r="C5897" s="97"/>
      <c r="D5897" s="98"/>
      <c r="F5897" s="99"/>
      <c r="G5897" s="98"/>
      <c r="IE5897" s="79"/>
      <c r="IF5897" s="79"/>
      <c r="IG5897" s="79"/>
      <c r="IH5897" s="79"/>
      <c r="II5897" s="79"/>
      <c r="IJ5897" s="79"/>
      <c r="IK5897" s="79"/>
      <c r="IL5897" s="79"/>
    </row>
    <row r="5898" s="93" customFormat="1" ht="15.75" customHeight="1" spans="3:246">
      <c r="C5898" s="97"/>
      <c r="D5898" s="98"/>
      <c r="F5898" s="99"/>
      <c r="G5898" s="98"/>
      <c r="IE5898" s="79"/>
      <c r="IF5898" s="79"/>
      <c r="IG5898" s="79"/>
      <c r="IH5898" s="79"/>
      <c r="II5898" s="79"/>
      <c r="IJ5898" s="79"/>
      <c r="IK5898" s="79"/>
      <c r="IL5898" s="79"/>
    </row>
    <row r="5899" s="93" customFormat="1" ht="15.75" customHeight="1" spans="3:246">
      <c r="C5899" s="97"/>
      <c r="D5899" s="98"/>
      <c r="F5899" s="99"/>
      <c r="G5899" s="98"/>
      <c r="IE5899" s="79"/>
      <c r="IF5899" s="79"/>
      <c r="IG5899" s="79"/>
      <c r="IH5899" s="79"/>
      <c r="II5899" s="79"/>
      <c r="IJ5899" s="79"/>
      <c r="IK5899" s="79"/>
      <c r="IL5899" s="79"/>
    </row>
    <row r="5900" s="93" customFormat="1" ht="15.75" customHeight="1" spans="3:246">
      <c r="C5900" s="97"/>
      <c r="D5900" s="98"/>
      <c r="F5900" s="99"/>
      <c r="G5900" s="98"/>
      <c r="IE5900" s="79"/>
      <c r="IF5900" s="79"/>
      <c r="IG5900" s="79"/>
      <c r="IH5900" s="79"/>
      <c r="II5900" s="79"/>
      <c r="IJ5900" s="79"/>
      <c r="IK5900" s="79"/>
      <c r="IL5900" s="79"/>
    </row>
    <row r="5901" s="93" customFormat="1" ht="15.75" customHeight="1" spans="3:246">
      <c r="C5901" s="97"/>
      <c r="D5901" s="98"/>
      <c r="F5901" s="99"/>
      <c r="G5901" s="98"/>
      <c r="IE5901" s="79"/>
      <c r="IF5901" s="79"/>
      <c r="IG5901" s="79"/>
      <c r="IH5901" s="79"/>
      <c r="II5901" s="79"/>
      <c r="IJ5901" s="79"/>
      <c r="IK5901" s="79"/>
      <c r="IL5901" s="79"/>
    </row>
    <row r="5902" s="93" customFormat="1" ht="15.75" customHeight="1" spans="3:246">
      <c r="C5902" s="97"/>
      <c r="D5902" s="98"/>
      <c r="F5902" s="99"/>
      <c r="G5902" s="98"/>
      <c r="IE5902" s="79"/>
      <c r="IF5902" s="79"/>
      <c r="IG5902" s="79"/>
      <c r="IH5902" s="79"/>
      <c r="II5902" s="79"/>
      <c r="IJ5902" s="79"/>
      <c r="IK5902" s="79"/>
      <c r="IL5902" s="79"/>
    </row>
    <row r="5903" s="93" customFormat="1" ht="15.75" customHeight="1" spans="3:246">
      <c r="C5903" s="97"/>
      <c r="D5903" s="98"/>
      <c r="F5903" s="99"/>
      <c r="G5903" s="98"/>
      <c r="IE5903" s="79"/>
      <c r="IF5903" s="79"/>
      <c r="IG5903" s="79"/>
      <c r="IH5903" s="79"/>
      <c r="II5903" s="79"/>
      <c r="IJ5903" s="79"/>
      <c r="IK5903" s="79"/>
      <c r="IL5903" s="79"/>
    </row>
    <row r="5904" s="93" customFormat="1" ht="15.75" customHeight="1" spans="3:246">
      <c r="C5904" s="97"/>
      <c r="D5904" s="98"/>
      <c r="F5904" s="99"/>
      <c r="G5904" s="98"/>
      <c r="IE5904" s="79"/>
      <c r="IF5904" s="79"/>
      <c r="IG5904" s="79"/>
      <c r="IH5904" s="79"/>
      <c r="II5904" s="79"/>
      <c r="IJ5904" s="79"/>
      <c r="IK5904" s="79"/>
      <c r="IL5904" s="79"/>
    </row>
    <row r="5905" s="93" customFormat="1" ht="15.75" customHeight="1" spans="3:246">
      <c r="C5905" s="97"/>
      <c r="D5905" s="98"/>
      <c r="F5905" s="99"/>
      <c r="G5905" s="98"/>
      <c r="IE5905" s="79"/>
      <c r="IF5905" s="79"/>
      <c r="IG5905" s="79"/>
      <c r="IH5905" s="79"/>
      <c r="II5905" s="79"/>
      <c r="IJ5905" s="79"/>
      <c r="IK5905" s="79"/>
      <c r="IL5905" s="79"/>
    </row>
    <row r="5906" s="93" customFormat="1" ht="15.75" customHeight="1" spans="3:246">
      <c r="C5906" s="97"/>
      <c r="D5906" s="98"/>
      <c r="F5906" s="99"/>
      <c r="G5906" s="98"/>
      <c r="IE5906" s="79"/>
      <c r="IF5906" s="79"/>
      <c r="IG5906" s="79"/>
      <c r="IH5906" s="79"/>
      <c r="II5906" s="79"/>
      <c r="IJ5906" s="79"/>
      <c r="IK5906" s="79"/>
      <c r="IL5906" s="79"/>
    </row>
    <row r="5907" s="93" customFormat="1" ht="15.75" customHeight="1" spans="3:246">
      <c r="C5907" s="97"/>
      <c r="D5907" s="98"/>
      <c r="F5907" s="99"/>
      <c r="G5907" s="98"/>
      <c r="IE5907" s="79"/>
      <c r="IF5907" s="79"/>
      <c r="IG5907" s="79"/>
      <c r="IH5907" s="79"/>
      <c r="II5907" s="79"/>
      <c r="IJ5907" s="79"/>
      <c r="IK5907" s="79"/>
      <c r="IL5907" s="79"/>
    </row>
    <row r="5908" s="93" customFormat="1" ht="15.75" customHeight="1" spans="3:246">
      <c r="C5908" s="97"/>
      <c r="D5908" s="98"/>
      <c r="F5908" s="99"/>
      <c r="G5908" s="98"/>
      <c r="IE5908" s="79"/>
      <c r="IF5908" s="79"/>
      <c r="IG5908" s="79"/>
      <c r="IH5908" s="79"/>
      <c r="II5908" s="79"/>
      <c r="IJ5908" s="79"/>
      <c r="IK5908" s="79"/>
      <c r="IL5908" s="79"/>
    </row>
    <row r="5909" s="93" customFormat="1" ht="15.75" customHeight="1" spans="3:246">
      <c r="C5909" s="97"/>
      <c r="D5909" s="98"/>
      <c r="F5909" s="99"/>
      <c r="G5909" s="98"/>
      <c r="IE5909" s="79"/>
      <c r="IF5909" s="79"/>
      <c r="IG5909" s="79"/>
      <c r="IH5909" s="79"/>
      <c r="II5909" s="79"/>
      <c r="IJ5909" s="79"/>
      <c r="IK5909" s="79"/>
      <c r="IL5909" s="79"/>
    </row>
    <row r="5910" s="93" customFormat="1" ht="15.75" customHeight="1" spans="3:246">
      <c r="C5910" s="97"/>
      <c r="D5910" s="98"/>
      <c r="F5910" s="99"/>
      <c r="G5910" s="98"/>
      <c r="IE5910" s="79"/>
      <c r="IF5910" s="79"/>
      <c r="IG5910" s="79"/>
      <c r="IH5910" s="79"/>
      <c r="II5910" s="79"/>
      <c r="IJ5910" s="79"/>
      <c r="IK5910" s="79"/>
      <c r="IL5910" s="79"/>
    </row>
    <row r="5911" s="93" customFormat="1" ht="15.75" customHeight="1" spans="3:246">
      <c r="C5911" s="97"/>
      <c r="D5911" s="98"/>
      <c r="F5911" s="99"/>
      <c r="G5911" s="98"/>
      <c r="IE5911" s="79"/>
      <c r="IF5911" s="79"/>
      <c r="IG5911" s="79"/>
      <c r="IH5911" s="79"/>
      <c r="II5911" s="79"/>
      <c r="IJ5911" s="79"/>
      <c r="IK5911" s="79"/>
      <c r="IL5911" s="79"/>
    </row>
    <row r="5912" s="93" customFormat="1" ht="15.75" customHeight="1" spans="3:246">
      <c r="C5912" s="97"/>
      <c r="D5912" s="98"/>
      <c r="F5912" s="99"/>
      <c r="G5912" s="98"/>
      <c r="IE5912" s="79"/>
      <c r="IF5912" s="79"/>
      <c r="IG5912" s="79"/>
      <c r="IH5912" s="79"/>
      <c r="II5912" s="79"/>
      <c r="IJ5912" s="79"/>
      <c r="IK5912" s="79"/>
      <c r="IL5912" s="79"/>
    </row>
    <row r="5913" s="93" customFormat="1" ht="15.75" customHeight="1" spans="3:246">
      <c r="C5913" s="97"/>
      <c r="D5913" s="98"/>
      <c r="F5913" s="99"/>
      <c r="G5913" s="98"/>
      <c r="IE5913" s="79"/>
      <c r="IF5913" s="79"/>
      <c r="IG5913" s="79"/>
      <c r="IH5913" s="79"/>
      <c r="II5913" s="79"/>
      <c r="IJ5913" s="79"/>
      <c r="IK5913" s="79"/>
      <c r="IL5913" s="79"/>
    </row>
    <row r="5914" s="93" customFormat="1" ht="15.75" customHeight="1" spans="3:246">
      <c r="C5914" s="97"/>
      <c r="D5914" s="98"/>
      <c r="F5914" s="99"/>
      <c r="G5914" s="98"/>
      <c r="IE5914" s="79"/>
      <c r="IF5914" s="79"/>
      <c r="IG5914" s="79"/>
      <c r="IH5914" s="79"/>
      <c r="II5914" s="79"/>
      <c r="IJ5914" s="79"/>
      <c r="IK5914" s="79"/>
      <c r="IL5914" s="79"/>
    </row>
    <row r="5915" s="93" customFormat="1" ht="15.75" customHeight="1" spans="3:246">
      <c r="C5915" s="97"/>
      <c r="D5915" s="98"/>
      <c r="F5915" s="99"/>
      <c r="G5915" s="98"/>
      <c r="IE5915" s="79"/>
      <c r="IF5915" s="79"/>
      <c r="IG5915" s="79"/>
      <c r="IH5915" s="79"/>
      <c r="II5915" s="79"/>
      <c r="IJ5915" s="79"/>
      <c r="IK5915" s="79"/>
      <c r="IL5915" s="79"/>
    </row>
    <row r="5916" s="93" customFormat="1" ht="15.75" customHeight="1" spans="3:246">
      <c r="C5916" s="97"/>
      <c r="D5916" s="98"/>
      <c r="F5916" s="99"/>
      <c r="G5916" s="98"/>
      <c r="IE5916" s="79"/>
      <c r="IF5916" s="79"/>
      <c r="IG5916" s="79"/>
      <c r="IH5916" s="79"/>
      <c r="II5916" s="79"/>
      <c r="IJ5916" s="79"/>
      <c r="IK5916" s="79"/>
      <c r="IL5916" s="79"/>
    </row>
    <row r="5917" s="93" customFormat="1" ht="15.75" customHeight="1" spans="3:246">
      <c r="C5917" s="97"/>
      <c r="D5917" s="98"/>
      <c r="F5917" s="99"/>
      <c r="G5917" s="98"/>
      <c r="IE5917" s="79"/>
      <c r="IF5917" s="79"/>
      <c r="IG5917" s="79"/>
      <c r="IH5917" s="79"/>
      <c r="II5917" s="79"/>
      <c r="IJ5917" s="79"/>
      <c r="IK5917" s="79"/>
      <c r="IL5917" s="79"/>
    </row>
    <row r="5918" s="93" customFormat="1" ht="15.75" customHeight="1" spans="3:246">
      <c r="C5918" s="97"/>
      <c r="D5918" s="98"/>
      <c r="F5918" s="99"/>
      <c r="G5918" s="98"/>
      <c r="IE5918" s="79"/>
      <c r="IF5918" s="79"/>
      <c r="IG5918" s="79"/>
      <c r="IH5918" s="79"/>
      <c r="II5918" s="79"/>
      <c r="IJ5918" s="79"/>
      <c r="IK5918" s="79"/>
      <c r="IL5918" s="79"/>
    </row>
    <row r="5919" s="93" customFormat="1" ht="15.75" customHeight="1" spans="3:246">
      <c r="C5919" s="97"/>
      <c r="D5919" s="98"/>
      <c r="F5919" s="99"/>
      <c r="G5919" s="98"/>
      <c r="IE5919" s="79"/>
      <c r="IF5919" s="79"/>
      <c r="IG5919" s="79"/>
      <c r="IH5919" s="79"/>
      <c r="II5919" s="79"/>
      <c r="IJ5919" s="79"/>
      <c r="IK5919" s="79"/>
      <c r="IL5919" s="79"/>
    </row>
    <row r="5920" s="93" customFormat="1" ht="15.75" customHeight="1" spans="3:246">
      <c r="C5920" s="97"/>
      <c r="D5920" s="98"/>
      <c r="F5920" s="99"/>
      <c r="G5920" s="98"/>
      <c r="IE5920" s="79"/>
      <c r="IF5920" s="79"/>
      <c r="IG5920" s="79"/>
      <c r="IH5920" s="79"/>
      <c r="II5920" s="79"/>
      <c r="IJ5920" s="79"/>
      <c r="IK5920" s="79"/>
      <c r="IL5920" s="79"/>
    </row>
    <row r="5921" s="93" customFormat="1" ht="15.75" customHeight="1" spans="3:246">
      <c r="C5921" s="97"/>
      <c r="D5921" s="98"/>
      <c r="F5921" s="99"/>
      <c r="G5921" s="98"/>
      <c r="IE5921" s="79"/>
      <c r="IF5921" s="79"/>
      <c r="IG5921" s="79"/>
      <c r="IH5921" s="79"/>
      <c r="II5921" s="79"/>
      <c r="IJ5921" s="79"/>
      <c r="IK5921" s="79"/>
      <c r="IL5921" s="79"/>
    </row>
    <row r="5922" s="93" customFormat="1" ht="15.75" customHeight="1" spans="3:246">
      <c r="C5922" s="97"/>
      <c r="D5922" s="98"/>
      <c r="F5922" s="99"/>
      <c r="G5922" s="98"/>
      <c r="IE5922" s="79"/>
      <c r="IF5922" s="79"/>
      <c r="IG5922" s="79"/>
      <c r="IH5922" s="79"/>
      <c r="II5922" s="79"/>
      <c r="IJ5922" s="79"/>
      <c r="IK5922" s="79"/>
      <c r="IL5922" s="79"/>
    </row>
    <row r="5923" s="93" customFormat="1" ht="15.75" customHeight="1" spans="3:246">
      <c r="C5923" s="97"/>
      <c r="D5923" s="98"/>
      <c r="F5923" s="99"/>
      <c r="G5923" s="98"/>
      <c r="IE5923" s="79"/>
      <c r="IF5923" s="79"/>
      <c r="IG5923" s="79"/>
      <c r="IH5923" s="79"/>
      <c r="II5923" s="79"/>
      <c r="IJ5923" s="79"/>
      <c r="IK5923" s="79"/>
      <c r="IL5923" s="79"/>
    </row>
    <row r="5924" s="93" customFormat="1" ht="15.75" customHeight="1" spans="3:246">
      <c r="C5924" s="97"/>
      <c r="D5924" s="98"/>
      <c r="F5924" s="99"/>
      <c r="G5924" s="98"/>
      <c r="IE5924" s="79"/>
      <c r="IF5924" s="79"/>
      <c r="IG5924" s="79"/>
      <c r="IH5924" s="79"/>
      <c r="II5924" s="79"/>
      <c r="IJ5924" s="79"/>
      <c r="IK5924" s="79"/>
      <c r="IL5924" s="79"/>
    </row>
    <row r="5925" s="93" customFormat="1" ht="15.75" customHeight="1" spans="3:246">
      <c r="C5925" s="97"/>
      <c r="D5925" s="98"/>
      <c r="F5925" s="99"/>
      <c r="G5925" s="98"/>
      <c r="IE5925" s="79"/>
      <c r="IF5925" s="79"/>
      <c r="IG5925" s="79"/>
      <c r="IH5925" s="79"/>
      <c r="II5925" s="79"/>
      <c r="IJ5925" s="79"/>
      <c r="IK5925" s="79"/>
      <c r="IL5925" s="79"/>
    </row>
    <row r="5926" s="93" customFormat="1" ht="15.75" customHeight="1" spans="3:246">
      <c r="C5926" s="97"/>
      <c r="D5926" s="98"/>
      <c r="F5926" s="99"/>
      <c r="G5926" s="98"/>
      <c r="IE5926" s="79"/>
      <c r="IF5926" s="79"/>
      <c r="IG5926" s="79"/>
      <c r="IH5926" s="79"/>
      <c r="II5926" s="79"/>
      <c r="IJ5926" s="79"/>
      <c r="IK5926" s="79"/>
      <c r="IL5926" s="79"/>
    </row>
    <row r="5927" s="93" customFormat="1" ht="15.75" customHeight="1" spans="3:246">
      <c r="C5927" s="97"/>
      <c r="D5927" s="98"/>
      <c r="F5927" s="99"/>
      <c r="G5927" s="98"/>
      <c r="IE5927" s="79"/>
      <c r="IF5927" s="79"/>
      <c r="IG5927" s="79"/>
      <c r="IH5927" s="79"/>
      <c r="II5927" s="79"/>
      <c r="IJ5927" s="79"/>
      <c r="IK5927" s="79"/>
      <c r="IL5927" s="79"/>
    </row>
    <row r="5928" s="93" customFormat="1" ht="15.75" customHeight="1" spans="3:246">
      <c r="C5928" s="97"/>
      <c r="D5928" s="98"/>
      <c r="F5928" s="99"/>
      <c r="G5928" s="98"/>
      <c r="IE5928" s="79"/>
      <c r="IF5928" s="79"/>
      <c r="IG5928" s="79"/>
      <c r="IH5928" s="79"/>
      <c r="II5928" s="79"/>
      <c r="IJ5928" s="79"/>
      <c r="IK5928" s="79"/>
      <c r="IL5928" s="79"/>
    </row>
    <row r="5929" s="93" customFormat="1" ht="15.75" customHeight="1" spans="3:246">
      <c r="C5929" s="97"/>
      <c r="D5929" s="98"/>
      <c r="F5929" s="99"/>
      <c r="G5929" s="98"/>
      <c r="IE5929" s="79"/>
      <c r="IF5929" s="79"/>
      <c r="IG5929" s="79"/>
      <c r="IH5929" s="79"/>
      <c r="II5929" s="79"/>
      <c r="IJ5929" s="79"/>
      <c r="IK5929" s="79"/>
      <c r="IL5929" s="79"/>
    </row>
    <row r="5930" s="93" customFormat="1" ht="15.75" customHeight="1" spans="3:246">
      <c r="C5930" s="97"/>
      <c r="D5930" s="98"/>
      <c r="F5930" s="99"/>
      <c r="G5930" s="98"/>
      <c r="IE5930" s="79"/>
      <c r="IF5930" s="79"/>
      <c r="IG5930" s="79"/>
      <c r="IH5930" s="79"/>
      <c r="II5930" s="79"/>
      <c r="IJ5930" s="79"/>
      <c r="IK5930" s="79"/>
      <c r="IL5930" s="79"/>
    </row>
    <row r="5931" s="93" customFormat="1" ht="15.75" customHeight="1" spans="3:246">
      <c r="C5931" s="97"/>
      <c r="D5931" s="98"/>
      <c r="F5931" s="99"/>
      <c r="G5931" s="98"/>
      <c r="IE5931" s="79"/>
      <c r="IF5931" s="79"/>
      <c r="IG5931" s="79"/>
      <c r="IH5931" s="79"/>
      <c r="II5931" s="79"/>
      <c r="IJ5931" s="79"/>
      <c r="IK5931" s="79"/>
      <c r="IL5931" s="79"/>
    </row>
    <row r="5932" s="93" customFormat="1" ht="15.75" customHeight="1" spans="3:246">
      <c r="C5932" s="97"/>
      <c r="D5932" s="98"/>
      <c r="F5932" s="99"/>
      <c r="G5932" s="98"/>
      <c r="IE5932" s="79"/>
      <c r="IF5932" s="79"/>
      <c r="IG5932" s="79"/>
      <c r="IH5932" s="79"/>
      <c r="II5932" s="79"/>
      <c r="IJ5932" s="79"/>
      <c r="IK5932" s="79"/>
      <c r="IL5932" s="79"/>
    </row>
    <row r="5933" s="93" customFormat="1" ht="15.75" customHeight="1" spans="3:246">
      <c r="C5933" s="97"/>
      <c r="D5933" s="98"/>
      <c r="F5933" s="99"/>
      <c r="G5933" s="98"/>
      <c r="IE5933" s="79"/>
      <c r="IF5933" s="79"/>
      <c r="IG5933" s="79"/>
      <c r="IH5933" s="79"/>
      <c r="II5933" s="79"/>
      <c r="IJ5933" s="79"/>
      <c r="IK5933" s="79"/>
      <c r="IL5933" s="79"/>
    </row>
    <row r="5934" s="93" customFormat="1" ht="15.75" customHeight="1" spans="3:246">
      <c r="C5934" s="97"/>
      <c r="D5934" s="98"/>
      <c r="F5934" s="99"/>
      <c r="G5934" s="98"/>
      <c r="IE5934" s="79"/>
      <c r="IF5934" s="79"/>
      <c r="IG5934" s="79"/>
      <c r="IH5934" s="79"/>
      <c r="II5934" s="79"/>
      <c r="IJ5934" s="79"/>
      <c r="IK5934" s="79"/>
      <c r="IL5934" s="79"/>
    </row>
    <row r="5935" s="93" customFormat="1" ht="15.75" customHeight="1" spans="3:246">
      <c r="C5935" s="97"/>
      <c r="D5935" s="98"/>
      <c r="F5935" s="99"/>
      <c r="G5935" s="98"/>
      <c r="IE5935" s="79"/>
      <c r="IF5935" s="79"/>
      <c r="IG5935" s="79"/>
      <c r="IH5935" s="79"/>
      <c r="II5935" s="79"/>
      <c r="IJ5935" s="79"/>
      <c r="IK5935" s="79"/>
      <c r="IL5935" s="79"/>
    </row>
    <row r="5936" s="93" customFormat="1" ht="15.75" customHeight="1" spans="3:246">
      <c r="C5936" s="97"/>
      <c r="D5936" s="98"/>
      <c r="F5936" s="99"/>
      <c r="G5936" s="98"/>
      <c r="IE5936" s="79"/>
      <c r="IF5936" s="79"/>
      <c r="IG5936" s="79"/>
      <c r="IH5936" s="79"/>
      <c r="II5936" s="79"/>
      <c r="IJ5936" s="79"/>
      <c r="IK5936" s="79"/>
      <c r="IL5936" s="79"/>
    </row>
    <row r="5937" s="93" customFormat="1" ht="15.75" customHeight="1" spans="3:246">
      <c r="C5937" s="97"/>
      <c r="D5937" s="98"/>
      <c r="F5937" s="99"/>
      <c r="G5937" s="98"/>
      <c r="IE5937" s="79"/>
      <c r="IF5937" s="79"/>
      <c r="IG5937" s="79"/>
      <c r="IH5937" s="79"/>
      <c r="II5937" s="79"/>
      <c r="IJ5937" s="79"/>
      <c r="IK5937" s="79"/>
      <c r="IL5937" s="79"/>
    </row>
    <row r="5938" s="93" customFormat="1" ht="15.75" customHeight="1" spans="3:246">
      <c r="C5938" s="97"/>
      <c r="D5938" s="98"/>
      <c r="F5938" s="99"/>
      <c r="G5938" s="98"/>
      <c r="IE5938" s="79"/>
      <c r="IF5938" s="79"/>
      <c r="IG5938" s="79"/>
      <c r="IH5938" s="79"/>
      <c r="II5938" s="79"/>
      <c r="IJ5938" s="79"/>
      <c r="IK5938" s="79"/>
      <c r="IL5938" s="79"/>
    </row>
    <row r="5939" s="93" customFormat="1" ht="15.75" customHeight="1" spans="3:246">
      <c r="C5939" s="97"/>
      <c r="D5939" s="98"/>
      <c r="F5939" s="99"/>
      <c r="G5939" s="98"/>
      <c r="IE5939" s="79"/>
      <c r="IF5939" s="79"/>
      <c r="IG5939" s="79"/>
      <c r="IH5939" s="79"/>
      <c r="II5939" s="79"/>
      <c r="IJ5939" s="79"/>
      <c r="IK5939" s="79"/>
      <c r="IL5939" s="79"/>
    </row>
    <row r="5940" s="93" customFormat="1" ht="15.75" customHeight="1" spans="3:246">
      <c r="C5940" s="97"/>
      <c r="D5940" s="98"/>
      <c r="F5940" s="99"/>
      <c r="G5940" s="98"/>
      <c r="IE5940" s="79"/>
      <c r="IF5940" s="79"/>
      <c r="IG5940" s="79"/>
      <c r="IH5940" s="79"/>
      <c r="II5940" s="79"/>
      <c r="IJ5940" s="79"/>
      <c r="IK5940" s="79"/>
      <c r="IL5940" s="79"/>
    </row>
    <row r="5941" s="93" customFormat="1" ht="15.75" customHeight="1" spans="3:246">
      <c r="C5941" s="97"/>
      <c r="D5941" s="98"/>
      <c r="F5941" s="99"/>
      <c r="G5941" s="98"/>
      <c r="IE5941" s="79"/>
      <c r="IF5941" s="79"/>
      <c r="IG5941" s="79"/>
      <c r="IH5941" s="79"/>
      <c r="II5941" s="79"/>
      <c r="IJ5941" s="79"/>
      <c r="IK5941" s="79"/>
      <c r="IL5941" s="79"/>
    </row>
    <row r="5942" s="93" customFormat="1" ht="15.75" customHeight="1" spans="3:246">
      <c r="C5942" s="97"/>
      <c r="D5942" s="98"/>
      <c r="F5942" s="99"/>
      <c r="G5942" s="98"/>
      <c r="IE5942" s="79"/>
      <c r="IF5942" s="79"/>
      <c r="IG5942" s="79"/>
      <c r="IH5942" s="79"/>
      <c r="II5942" s="79"/>
      <c r="IJ5942" s="79"/>
      <c r="IK5942" s="79"/>
      <c r="IL5942" s="79"/>
    </row>
    <row r="5943" s="93" customFormat="1" ht="15.75" customHeight="1" spans="3:246">
      <c r="C5943" s="97"/>
      <c r="D5943" s="98"/>
      <c r="F5943" s="99"/>
      <c r="G5943" s="98"/>
      <c r="IE5943" s="79"/>
      <c r="IF5943" s="79"/>
      <c r="IG5943" s="79"/>
      <c r="IH5943" s="79"/>
      <c r="II5943" s="79"/>
      <c r="IJ5943" s="79"/>
      <c r="IK5943" s="79"/>
      <c r="IL5943" s="79"/>
    </row>
    <row r="5944" s="93" customFormat="1" ht="15.75" customHeight="1" spans="3:246">
      <c r="C5944" s="97"/>
      <c r="D5944" s="98"/>
      <c r="F5944" s="99"/>
      <c r="G5944" s="98"/>
      <c r="IE5944" s="79"/>
      <c r="IF5944" s="79"/>
      <c r="IG5944" s="79"/>
      <c r="IH5944" s="79"/>
      <c r="II5944" s="79"/>
      <c r="IJ5944" s="79"/>
      <c r="IK5944" s="79"/>
      <c r="IL5944" s="79"/>
    </row>
    <row r="5945" s="93" customFormat="1" ht="15.75" customHeight="1" spans="3:246">
      <c r="C5945" s="97"/>
      <c r="D5945" s="98"/>
      <c r="F5945" s="99"/>
      <c r="G5945" s="98"/>
      <c r="IE5945" s="79"/>
      <c r="IF5945" s="79"/>
      <c r="IG5945" s="79"/>
      <c r="IH5945" s="79"/>
      <c r="II5945" s="79"/>
      <c r="IJ5945" s="79"/>
      <c r="IK5945" s="79"/>
      <c r="IL5945" s="79"/>
    </row>
    <row r="5946" s="93" customFormat="1" ht="15.75" customHeight="1" spans="3:246">
      <c r="C5946" s="97"/>
      <c r="D5946" s="98"/>
      <c r="F5946" s="99"/>
      <c r="G5946" s="98"/>
      <c r="IE5946" s="79"/>
      <c r="IF5946" s="79"/>
      <c r="IG5946" s="79"/>
      <c r="IH5946" s="79"/>
      <c r="II5946" s="79"/>
      <c r="IJ5946" s="79"/>
      <c r="IK5946" s="79"/>
      <c r="IL5946" s="79"/>
    </row>
    <row r="5947" s="93" customFormat="1" ht="15.75" customHeight="1" spans="3:246">
      <c r="C5947" s="97"/>
      <c r="D5947" s="98"/>
      <c r="F5947" s="99"/>
      <c r="G5947" s="98"/>
      <c r="IE5947" s="79"/>
      <c r="IF5947" s="79"/>
      <c r="IG5947" s="79"/>
      <c r="IH5947" s="79"/>
      <c r="II5947" s="79"/>
      <c r="IJ5947" s="79"/>
      <c r="IK5947" s="79"/>
      <c r="IL5947" s="79"/>
    </row>
    <row r="5948" s="93" customFormat="1" ht="15.75" customHeight="1" spans="3:246">
      <c r="C5948" s="97"/>
      <c r="D5948" s="98"/>
      <c r="F5948" s="99"/>
      <c r="G5948" s="98"/>
      <c r="IE5948" s="79"/>
      <c r="IF5948" s="79"/>
      <c r="IG5948" s="79"/>
      <c r="IH5948" s="79"/>
      <c r="II5948" s="79"/>
      <c r="IJ5948" s="79"/>
      <c r="IK5948" s="79"/>
      <c r="IL5948" s="79"/>
    </row>
    <row r="5949" s="93" customFormat="1" ht="15.75" customHeight="1" spans="3:246">
      <c r="C5949" s="97"/>
      <c r="D5949" s="98"/>
      <c r="F5949" s="99"/>
      <c r="G5949" s="98"/>
      <c r="IE5949" s="79"/>
      <c r="IF5949" s="79"/>
      <c r="IG5949" s="79"/>
      <c r="IH5949" s="79"/>
      <c r="II5949" s="79"/>
      <c r="IJ5949" s="79"/>
      <c r="IK5949" s="79"/>
      <c r="IL5949" s="79"/>
    </row>
    <row r="5950" s="93" customFormat="1" ht="15.75" customHeight="1" spans="3:246">
      <c r="C5950" s="97"/>
      <c r="D5950" s="98"/>
      <c r="F5950" s="99"/>
      <c r="G5950" s="98"/>
      <c r="IE5950" s="79"/>
      <c r="IF5950" s="79"/>
      <c r="IG5950" s="79"/>
      <c r="IH5950" s="79"/>
      <c r="II5950" s="79"/>
      <c r="IJ5950" s="79"/>
      <c r="IK5950" s="79"/>
      <c r="IL5950" s="79"/>
    </row>
    <row r="5951" s="93" customFormat="1" ht="15.75" customHeight="1" spans="3:246">
      <c r="C5951" s="97"/>
      <c r="D5951" s="98"/>
      <c r="F5951" s="99"/>
      <c r="G5951" s="98"/>
      <c r="IE5951" s="79"/>
      <c r="IF5951" s="79"/>
      <c r="IG5951" s="79"/>
      <c r="IH5951" s="79"/>
      <c r="II5951" s="79"/>
      <c r="IJ5951" s="79"/>
      <c r="IK5951" s="79"/>
      <c r="IL5951" s="79"/>
    </row>
    <row r="5952" s="93" customFormat="1" ht="15.75" customHeight="1" spans="3:246">
      <c r="C5952" s="97"/>
      <c r="D5952" s="98"/>
      <c r="F5952" s="99"/>
      <c r="G5952" s="98"/>
      <c r="IE5952" s="79"/>
      <c r="IF5952" s="79"/>
      <c r="IG5952" s="79"/>
      <c r="IH5952" s="79"/>
      <c r="II5952" s="79"/>
      <c r="IJ5952" s="79"/>
      <c r="IK5952" s="79"/>
      <c r="IL5952" s="79"/>
    </row>
    <row r="5953" s="93" customFormat="1" ht="15.75" customHeight="1" spans="3:246">
      <c r="C5953" s="97"/>
      <c r="D5953" s="98"/>
      <c r="F5953" s="99"/>
      <c r="G5953" s="98"/>
      <c r="IE5953" s="79"/>
      <c r="IF5953" s="79"/>
      <c r="IG5953" s="79"/>
      <c r="IH5953" s="79"/>
      <c r="II5953" s="79"/>
      <c r="IJ5953" s="79"/>
      <c r="IK5953" s="79"/>
      <c r="IL5953" s="79"/>
    </row>
    <row r="5954" s="93" customFormat="1" ht="15.75" customHeight="1" spans="3:246">
      <c r="C5954" s="97"/>
      <c r="D5954" s="98"/>
      <c r="F5954" s="99"/>
      <c r="G5954" s="98"/>
      <c r="IE5954" s="79"/>
      <c r="IF5954" s="79"/>
      <c r="IG5954" s="79"/>
      <c r="IH5954" s="79"/>
      <c r="II5954" s="79"/>
      <c r="IJ5954" s="79"/>
      <c r="IK5954" s="79"/>
      <c r="IL5954" s="79"/>
    </row>
    <row r="5955" s="93" customFormat="1" ht="15.75" customHeight="1" spans="3:246">
      <c r="C5955" s="97"/>
      <c r="D5955" s="98"/>
      <c r="F5955" s="99"/>
      <c r="G5955" s="98"/>
      <c r="IE5955" s="79"/>
      <c r="IF5955" s="79"/>
      <c r="IG5955" s="79"/>
      <c r="IH5955" s="79"/>
      <c r="II5955" s="79"/>
      <c r="IJ5955" s="79"/>
      <c r="IK5955" s="79"/>
      <c r="IL5955" s="79"/>
    </row>
    <row r="5956" s="93" customFormat="1" ht="15.75" customHeight="1" spans="3:246">
      <c r="C5956" s="97"/>
      <c r="D5956" s="98"/>
      <c r="F5956" s="99"/>
      <c r="G5956" s="98"/>
      <c r="IE5956" s="79"/>
      <c r="IF5956" s="79"/>
      <c r="IG5956" s="79"/>
      <c r="IH5956" s="79"/>
      <c r="II5956" s="79"/>
      <c r="IJ5956" s="79"/>
      <c r="IK5956" s="79"/>
      <c r="IL5956" s="79"/>
    </row>
    <row r="5957" s="93" customFormat="1" ht="15.75" customHeight="1" spans="3:246">
      <c r="C5957" s="97"/>
      <c r="D5957" s="98"/>
      <c r="F5957" s="99"/>
      <c r="G5957" s="98"/>
      <c r="IE5957" s="79"/>
      <c r="IF5957" s="79"/>
      <c r="IG5957" s="79"/>
      <c r="IH5957" s="79"/>
      <c r="II5957" s="79"/>
      <c r="IJ5957" s="79"/>
      <c r="IK5957" s="79"/>
      <c r="IL5957" s="79"/>
    </row>
    <row r="5958" s="93" customFormat="1" ht="15.75" customHeight="1" spans="3:246">
      <c r="C5958" s="97"/>
      <c r="D5958" s="98"/>
      <c r="F5958" s="99"/>
      <c r="G5958" s="98"/>
      <c r="IE5958" s="79"/>
      <c r="IF5958" s="79"/>
      <c r="IG5958" s="79"/>
      <c r="IH5958" s="79"/>
      <c r="II5958" s="79"/>
      <c r="IJ5958" s="79"/>
      <c r="IK5958" s="79"/>
      <c r="IL5958" s="79"/>
    </row>
    <row r="5959" s="93" customFormat="1" ht="15.75" customHeight="1" spans="3:246">
      <c r="C5959" s="97"/>
      <c r="D5959" s="98"/>
      <c r="F5959" s="99"/>
      <c r="G5959" s="98"/>
      <c r="IE5959" s="79"/>
      <c r="IF5959" s="79"/>
      <c r="IG5959" s="79"/>
      <c r="IH5959" s="79"/>
      <c r="II5959" s="79"/>
      <c r="IJ5959" s="79"/>
      <c r="IK5959" s="79"/>
      <c r="IL5959" s="79"/>
    </row>
    <row r="5960" s="93" customFormat="1" ht="15.75" customHeight="1" spans="3:246">
      <c r="C5960" s="97"/>
      <c r="D5960" s="98"/>
      <c r="F5960" s="99"/>
      <c r="G5960" s="98"/>
      <c r="IE5960" s="79"/>
      <c r="IF5960" s="79"/>
      <c r="IG5960" s="79"/>
      <c r="IH5960" s="79"/>
      <c r="II5960" s="79"/>
      <c r="IJ5960" s="79"/>
      <c r="IK5960" s="79"/>
      <c r="IL5960" s="79"/>
    </row>
    <row r="5961" s="93" customFormat="1" ht="15.75" customHeight="1" spans="3:246">
      <c r="C5961" s="97"/>
      <c r="D5961" s="98"/>
      <c r="F5961" s="99"/>
      <c r="G5961" s="98"/>
      <c r="IE5961" s="79"/>
      <c r="IF5961" s="79"/>
      <c r="IG5961" s="79"/>
      <c r="IH5961" s="79"/>
      <c r="II5961" s="79"/>
      <c r="IJ5961" s="79"/>
      <c r="IK5961" s="79"/>
      <c r="IL5961" s="79"/>
    </row>
    <row r="5962" s="93" customFormat="1" ht="15.75" customHeight="1" spans="3:246">
      <c r="C5962" s="97"/>
      <c r="D5962" s="98"/>
      <c r="F5962" s="99"/>
      <c r="G5962" s="98"/>
      <c r="IE5962" s="79"/>
      <c r="IF5962" s="79"/>
      <c r="IG5962" s="79"/>
      <c r="IH5962" s="79"/>
      <c r="II5962" s="79"/>
      <c r="IJ5962" s="79"/>
      <c r="IK5962" s="79"/>
      <c r="IL5962" s="79"/>
    </row>
    <row r="5963" s="93" customFormat="1" ht="15.75" customHeight="1" spans="3:246">
      <c r="C5963" s="97"/>
      <c r="D5963" s="98"/>
      <c r="F5963" s="99"/>
      <c r="G5963" s="98"/>
      <c r="IE5963" s="79"/>
      <c r="IF5963" s="79"/>
      <c r="IG5963" s="79"/>
      <c r="IH5963" s="79"/>
      <c r="II5963" s="79"/>
      <c r="IJ5963" s="79"/>
      <c r="IK5963" s="79"/>
      <c r="IL5963" s="79"/>
    </row>
    <row r="5964" s="93" customFormat="1" ht="15.75" customHeight="1" spans="3:246">
      <c r="C5964" s="97"/>
      <c r="D5964" s="98"/>
      <c r="F5964" s="99"/>
      <c r="G5964" s="98"/>
      <c r="IE5964" s="79"/>
      <c r="IF5964" s="79"/>
      <c r="IG5964" s="79"/>
      <c r="IH5964" s="79"/>
      <c r="II5964" s="79"/>
      <c r="IJ5964" s="79"/>
      <c r="IK5964" s="79"/>
      <c r="IL5964" s="79"/>
    </row>
    <row r="5965" s="93" customFormat="1" ht="15.75" customHeight="1" spans="3:246">
      <c r="C5965" s="97"/>
      <c r="D5965" s="98"/>
      <c r="F5965" s="99"/>
      <c r="G5965" s="98"/>
      <c r="IE5965" s="79"/>
      <c r="IF5965" s="79"/>
      <c r="IG5965" s="79"/>
      <c r="IH5965" s="79"/>
      <c r="II5965" s="79"/>
      <c r="IJ5965" s="79"/>
      <c r="IK5965" s="79"/>
      <c r="IL5965" s="79"/>
    </row>
    <row r="5966" s="93" customFormat="1" ht="15.75" customHeight="1" spans="3:246">
      <c r="C5966" s="97"/>
      <c r="D5966" s="98"/>
      <c r="F5966" s="99"/>
      <c r="G5966" s="98"/>
      <c r="IE5966" s="79"/>
      <c r="IF5966" s="79"/>
      <c r="IG5966" s="79"/>
      <c r="IH5966" s="79"/>
      <c r="II5966" s="79"/>
      <c r="IJ5966" s="79"/>
      <c r="IK5966" s="79"/>
      <c r="IL5966" s="79"/>
    </row>
    <row r="5967" s="93" customFormat="1" ht="15.75" customHeight="1" spans="3:246">
      <c r="C5967" s="97"/>
      <c r="D5967" s="98"/>
      <c r="F5967" s="99"/>
      <c r="G5967" s="98"/>
      <c r="IE5967" s="79"/>
      <c r="IF5967" s="79"/>
      <c r="IG5967" s="79"/>
      <c r="IH5967" s="79"/>
      <c r="II5967" s="79"/>
      <c r="IJ5967" s="79"/>
      <c r="IK5967" s="79"/>
      <c r="IL5967" s="79"/>
    </row>
    <row r="5968" s="93" customFormat="1" ht="15.75" customHeight="1" spans="3:246">
      <c r="C5968" s="97"/>
      <c r="D5968" s="98"/>
      <c r="F5968" s="99"/>
      <c r="G5968" s="98"/>
      <c r="IE5968" s="79"/>
      <c r="IF5968" s="79"/>
      <c r="IG5968" s="79"/>
      <c r="IH5968" s="79"/>
      <c r="II5968" s="79"/>
      <c r="IJ5968" s="79"/>
      <c r="IK5968" s="79"/>
      <c r="IL5968" s="79"/>
    </row>
    <row r="5969" s="93" customFormat="1" ht="15.75" customHeight="1" spans="3:246">
      <c r="C5969" s="97"/>
      <c r="D5969" s="98"/>
      <c r="F5969" s="99"/>
      <c r="G5969" s="98"/>
      <c r="IE5969" s="79"/>
      <c r="IF5969" s="79"/>
      <c r="IG5969" s="79"/>
      <c r="IH5969" s="79"/>
      <c r="II5969" s="79"/>
      <c r="IJ5969" s="79"/>
      <c r="IK5969" s="79"/>
      <c r="IL5969" s="79"/>
    </row>
    <row r="5970" s="93" customFormat="1" ht="15.75" customHeight="1" spans="3:246">
      <c r="C5970" s="97"/>
      <c r="D5970" s="98"/>
      <c r="F5970" s="99"/>
      <c r="G5970" s="98"/>
      <c r="IE5970" s="79"/>
      <c r="IF5970" s="79"/>
      <c r="IG5970" s="79"/>
      <c r="IH5970" s="79"/>
      <c r="II5970" s="79"/>
      <c r="IJ5970" s="79"/>
      <c r="IK5970" s="79"/>
      <c r="IL5970" s="79"/>
    </row>
    <row r="5971" s="93" customFormat="1" ht="15.75" customHeight="1" spans="3:246">
      <c r="C5971" s="97"/>
      <c r="D5971" s="98"/>
      <c r="F5971" s="99"/>
      <c r="G5971" s="98"/>
      <c r="IE5971" s="79"/>
      <c r="IF5971" s="79"/>
      <c r="IG5971" s="79"/>
      <c r="IH5971" s="79"/>
      <c r="II5971" s="79"/>
      <c r="IJ5971" s="79"/>
      <c r="IK5971" s="79"/>
      <c r="IL5971" s="79"/>
    </row>
    <row r="5972" s="93" customFormat="1" ht="15.75" customHeight="1" spans="3:246">
      <c r="C5972" s="97"/>
      <c r="D5972" s="98"/>
      <c r="F5972" s="99"/>
      <c r="G5972" s="98"/>
      <c r="IE5972" s="79"/>
      <c r="IF5972" s="79"/>
      <c r="IG5972" s="79"/>
      <c r="IH5972" s="79"/>
      <c r="II5972" s="79"/>
      <c r="IJ5972" s="79"/>
      <c r="IK5972" s="79"/>
      <c r="IL5972" s="79"/>
    </row>
    <row r="5973" s="93" customFormat="1" ht="15.75" customHeight="1" spans="3:246">
      <c r="C5973" s="97"/>
      <c r="D5973" s="98"/>
      <c r="F5973" s="99"/>
      <c r="G5973" s="98"/>
      <c r="IE5973" s="79"/>
      <c r="IF5973" s="79"/>
      <c r="IG5973" s="79"/>
      <c r="IH5973" s="79"/>
      <c r="II5973" s="79"/>
      <c r="IJ5973" s="79"/>
      <c r="IK5973" s="79"/>
      <c r="IL5973" s="79"/>
    </row>
    <row r="5974" s="93" customFormat="1" ht="15.75" customHeight="1" spans="3:246">
      <c r="C5974" s="97"/>
      <c r="D5974" s="98"/>
      <c r="F5974" s="99"/>
      <c r="G5974" s="98"/>
      <c r="IE5974" s="79"/>
      <c r="IF5974" s="79"/>
      <c r="IG5974" s="79"/>
      <c r="IH5974" s="79"/>
      <c r="II5974" s="79"/>
      <c r="IJ5974" s="79"/>
      <c r="IK5974" s="79"/>
      <c r="IL5974" s="79"/>
    </row>
    <row r="5975" s="93" customFormat="1" ht="15.75" customHeight="1" spans="3:246">
      <c r="C5975" s="97"/>
      <c r="D5975" s="98"/>
      <c r="F5975" s="99"/>
      <c r="G5975" s="98"/>
      <c r="IE5975" s="79"/>
      <c r="IF5975" s="79"/>
      <c r="IG5975" s="79"/>
      <c r="IH5975" s="79"/>
      <c r="II5975" s="79"/>
      <c r="IJ5975" s="79"/>
      <c r="IK5975" s="79"/>
      <c r="IL5975" s="79"/>
    </row>
    <row r="5976" s="93" customFormat="1" ht="15.75" customHeight="1" spans="3:246">
      <c r="C5976" s="97"/>
      <c r="D5976" s="98"/>
      <c r="F5976" s="99"/>
      <c r="G5976" s="98"/>
      <c r="IE5976" s="79"/>
      <c r="IF5976" s="79"/>
      <c r="IG5976" s="79"/>
      <c r="IH5976" s="79"/>
      <c r="II5976" s="79"/>
      <c r="IJ5976" s="79"/>
      <c r="IK5976" s="79"/>
      <c r="IL5976" s="79"/>
    </row>
    <row r="5977" s="93" customFormat="1" ht="15.75" customHeight="1" spans="3:246">
      <c r="C5977" s="97"/>
      <c r="D5977" s="98"/>
      <c r="F5977" s="99"/>
      <c r="G5977" s="98"/>
      <c r="IE5977" s="79"/>
      <c r="IF5977" s="79"/>
      <c r="IG5977" s="79"/>
      <c r="IH5977" s="79"/>
      <c r="II5977" s="79"/>
      <c r="IJ5977" s="79"/>
      <c r="IK5977" s="79"/>
      <c r="IL5977" s="79"/>
    </row>
    <row r="5978" s="93" customFormat="1" ht="15.75" customHeight="1" spans="3:246">
      <c r="C5978" s="97"/>
      <c r="D5978" s="98"/>
      <c r="F5978" s="99"/>
      <c r="G5978" s="98"/>
      <c r="IE5978" s="79"/>
      <c r="IF5978" s="79"/>
      <c r="IG5978" s="79"/>
      <c r="IH5978" s="79"/>
      <c r="II5978" s="79"/>
      <c r="IJ5978" s="79"/>
      <c r="IK5978" s="79"/>
      <c r="IL5978" s="79"/>
    </row>
    <row r="5979" s="93" customFormat="1" ht="15.75" customHeight="1" spans="3:246">
      <c r="C5979" s="97"/>
      <c r="D5979" s="98"/>
      <c r="F5979" s="99"/>
      <c r="G5979" s="98"/>
      <c r="IE5979" s="79"/>
      <c r="IF5979" s="79"/>
      <c r="IG5979" s="79"/>
      <c r="IH5979" s="79"/>
      <c r="II5979" s="79"/>
      <c r="IJ5979" s="79"/>
      <c r="IK5979" s="79"/>
      <c r="IL5979" s="79"/>
    </row>
    <row r="5980" s="93" customFormat="1" ht="15.75" customHeight="1" spans="3:246">
      <c r="C5980" s="97"/>
      <c r="D5980" s="98"/>
      <c r="F5980" s="99"/>
      <c r="G5980" s="98"/>
      <c r="IE5980" s="79"/>
      <c r="IF5980" s="79"/>
      <c r="IG5980" s="79"/>
      <c r="IH5980" s="79"/>
      <c r="II5980" s="79"/>
      <c r="IJ5980" s="79"/>
      <c r="IK5980" s="79"/>
      <c r="IL5980" s="79"/>
    </row>
    <row r="5981" s="93" customFormat="1" ht="15.75" customHeight="1" spans="3:246">
      <c r="C5981" s="97"/>
      <c r="D5981" s="98"/>
      <c r="F5981" s="99"/>
      <c r="G5981" s="98"/>
      <c r="IE5981" s="79"/>
      <c r="IF5981" s="79"/>
      <c r="IG5981" s="79"/>
      <c r="IH5981" s="79"/>
      <c r="II5981" s="79"/>
      <c r="IJ5981" s="79"/>
      <c r="IK5981" s="79"/>
      <c r="IL5981" s="79"/>
    </row>
    <row r="5982" s="93" customFormat="1" ht="15.75" customHeight="1" spans="3:246">
      <c r="C5982" s="97"/>
      <c r="D5982" s="98"/>
      <c r="F5982" s="99"/>
      <c r="G5982" s="98"/>
      <c r="IE5982" s="79"/>
      <c r="IF5982" s="79"/>
      <c r="IG5982" s="79"/>
      <c r="IH5982" s="79"/>
      <c r="II5982" s="79"/>
      <c r="IJ5982" s="79"/>
      <c r="IK5982" s="79"/>
      <c r="IL5982" s="79"/>
    </row>
    <row r="5983" s="93" customFormat="1" ht="15.75" customHeight="1" spans="3:246">
      <c r="C5983" s="97"/>
      <c r="D5983" s="98"/>
      <c r="F5983" s="99"/>
      <c r="G5983" s="98"/>
      <c r="IE5983" s="79"/>
      <c r="IF5983" s="79"/>
      <c r="IG5983" s="79"/>
      <c r="IH5983" s="79"/>
      <c r="II5983" s="79"/>
      <c r="IJ5983" s="79"/>
      <c r="IK5983" s="79"/>
      <c r="IL5983" s="79"/>
    </row>
    <row r="5984" s="93" customFormat="1" ht="15.75" customHeight="1" spans="3:246">
      <c r="C5984" s="97"/>
      <c r="D5984" s="98"/>
      <c r="F5984" s="99"/>
      <c r="G5984" s="98"/>
      <c r="IE5984" s="79"/>
      <c r="IF5984" s="79"/>
      <c r="IG5984" s="79"/>
      <c r="IH5984" s="79"/>
      <c r="II5984" s="79"/>
      <c r="IJ5984" s="79"/>
      <c r="IK5984" s="79"/>
      <c r="IL5984" s="79"/>
    </row>
    <row r="5985" s="93" customFormat="1" ht="15.75" customHeight="1" spans="3:246">
      <c r="C5985" s="97"/>
      <c r="D5985" s="98"/>
      <c r="F5985" s="99"/>
      <c r="G5985" s="98"/>
      <c r="IE5985" s="79"/>
      <c r="IF5985" s="79"/>
      <c r="IG5985" s="79"/>
      <c r="IH5985" s="79"/>
      <c r="II5985" s="79"/>
      <c r="IJ5985" s="79"/>
      <c r="IK5985" s="79"/>
      <c r="IL5985" s="79"/>
    </row>
    <row r="5986" s="93" customFormat="1" ht="15.75" customHeight="1" spans="3:246">
      <c r="C5986" s="97"/>
      <c r="D5986" s="98"/>
      <c r="F5986" s="99"/>
      <c r="G5986" s="98"/>
      <c r="IE5986" s="79"/>
      <c r="IF5986" s="79"/>
      <c r="IG5986" s="79"/>
      <c r="IH5986" s="79"/>
      <c r="II5986" s="79"/>
      <c r="IJ5986" s="79"/>
      <c r="IK5986" s="79"/>
      <c r="IL5986" s="79"/>
    </row>
    <row r="5987" s="93" customFormat="1" ht="15.75" customHeight="1" spans="3:246">
      <c r="C5987" s="97"/>
      <c r="D5987" s="98"/>
      <c r="F5987" s="99"/>
      <c r="G5987" s="98"/>
      <c r="IE5987" s="79"/>
      <c r="IF5987" s="79"/>
      <c r="IG5987" s="79"/>
      <c r="IH5987" s="79"/>
      <c r="II5987" s="79"/>
      <c r="IJ5987" s="79"/>
      <c r="IK5987" s="79"/>
      <c r="IL5987" s="79"/>
    </row>
    <row r="5988" s="93" customFormat="1" ht="15.75" customHeight="1" spans="3:246">
      <c r="C5988" s="97"/>
      <c r="D5988" s="98"/>
      <c r="F5988" s="99"/>
      <c r="G5988" s="98"/>
      <c r="IE5988" s="79"/>
      <c r="IF5988" s="79"/>
      <c r="IG5988" s="79"/>
      <c r="IH5988" s="79"/>
      <c r="II5988" s="79"/>
      <c r="IJ5988" s="79"/>
      <c r="IK5988" s="79"/>
      <c r="IL5988" s="79"/>
    </row>
    <row r="5989" s="93" customFormat="1" ht="15.75" customHeight="1" spans="3:246">
      <c r="C5989" s="97"/>
      <c r="D5989" s="98"/>
      <c r="F5989" s="99"/>
      <c r="G5989" s="98"/>
      <c r="IE5989" s="79"/>
      <c r="IF5989" s="79"/>
      <c r="IG5989" s="79"/>
      <c r="IH5989" s="79"/>
      <c r="II5989" s="79"/>
      <c r="IJ5989" s="79"/>
      <c r="IK5989" s="79"/>
      <c r="IL5989" s="79"/>
    </row>
    <row r="5990" s="93" customFormat="1" ht="15.75" customHeight="1" spans="3:246">
      <c r="C5990" s="97"/>
      <c r="D5990" s="98"/>
      <c r="F5990" s="99"/>
      <c r="G5990" s="98"/>
      <c r="IE5990" s="79"/>
      <c r="IF5990" s="79"/>
      <c r="IG5990" s="79"/>
      <c r="IH5990" s="79"/>
      <c r="II5990" s="79"/>
      <c r="IJ5990" s="79"/>
      <c r="IK5990" s="79"/>
      <c r="IL5990" s="79"/>
    </row>
    <row r="5991" s="93" customFormat="1" ht="15.75" customHeight="1" spans="3:246">
      <c r="C5991" s="97"/>
      <c r="D5991" s="98"/>
      <c r="F5991" s="99"/>
      <c r="G5991" s="98"/>
      <c r="IE5991" s="79"/>
      <c r="IF5991" s="79"/>
      <c r="IG5991" s="79"/>
      <c r="IH5991" s="79"/>
      <c r="II5991" s="79"/>
      <c r="IJ5991" s="79"/>
      <c r="IK5991" s="79"/>
      <c r="IL5991" s="79"/>
    </row>
    <row r="5992" s="93" customFormat="1" ht="15.75" customHeight="1" spans="3:246">
      <c r="C5992" s="97"/>
      <c r="D5992" s="98"/>
      <c r="F5992" s="99"/>
      <c r="G5992" s="98"/>
      <c r="IE5992" s="79"/>
      <c r="IF5992" s="79"/>
      <c r="IG5992" s="79"/>
      <c r="IH5992" s="79"/>
      <c r="II5992" s="79"/>
      <c r="IJ5992" s="79"/>
      <c r="IK5992" s="79"/>
      <c r="IL5992" s="79"/>
    </row>
    <row r="5993" s="93" customFormat="1" ht="15.75" customHeight="1" spans="3:246">
      <c r="C5993" s="97"/>
      <c r="D5993" s="98"/>
      <c r="F5993" s="99"/>
      <c r="G5993" s="98"/>
      <c r="IE5993" s="79"/>
      <c r="IF5993" s="79"/>
      <c r="IG5993" s="79"/>
      <c r="IH5993" s="79"/>
      <c r="II5993" s="79"/>
      <c r="IJ5993" s="79"/>
      <c r="IK5993" s="79"/>
      <c r="IL5993" s="79"/>
    </row>
    <row r="5994" s="93" customFormat="1" ht="15.75" customHeight="1" spans="3:246">
      <c r="C5994" s="97"/>
      <c r="D5994" s="98"/>
      <c r="F5994" s="99"/>
      <c r="G5994" s="98"/>
      <c r="IE5994" s="79"/>
      <c r="IF5994" s="79"/>
      <c r="IG5994" s="79"/>
      <c r="IH5994" s="79"/>
      <c r="II5994" s="79"/>
      <c r="IJ5994" s="79"/>
      <c r="IK5994" s="79"/>
      <c r="IL5994" s="79"/>
    </row>
    <row r="5995" s="93" customFormat="1" ht="15.75" customHeight="1" spans="3:246">
      <c r="C5995" s="97"/>
      <c r="D5995" s="98"/>
      <c r="F5995" s="99"/>
      <c r="G5995" s="98"/>
      <c r="IE5995" s="79"/>
      <c r="IF5995" s="79"/>
      <c r="IG5995" s="79"/>
      <c r="IH5995" s="79"/>
      <c r="II5995" s="79"/>
      <c r="IJ5995" s="79"/>
      <c r="IK5995" s="79"/>
      <c r="IL5995" s="79"/>
    </row>
    <row r="5996" s="93" customFormat="1" ht="15.75" customHeight="1" spans="3:246">
      <c r="C5996" s="97"/>
      <c r="D5996" s="98"/>
      <c r="F5996" s="99"/>
      <c r="G5996" s="98"/>
      <c r="IE5996" s="79"/>
      <c r="IF5996" s="79"/>
      <c r="IG5996" s="79"/>
      <c r="IH5996" s="79"/>
      <c r="II5996" s="79"/>
      <c r="IJ5996" s="79"/>
      <c r="IK5996" s="79"/>
      <c r="IL5996" s="79"/>
    </row>
    <row r="5997" s="93" customFormat="1" ht="15.75" customHeight="1" spans="3:246">
      <c r="C5997" s="97"/>
      <c r="D5997" s="98"/>
      <c r="F5997" s="99"/>
      <c r="G5997" s="98"/>
      <c r="IE5997" s="79"/>
      <c r="IF5997" s="79"/>
      <c r="IG5997" s="79"/>
      <c r="IH5997" s="79"/>
      <c r="II5997" s="79"/>
      <c r="IJ5997" s="79"/>
      <c r="IK5997" s="79"/>
      <c r="IL5997" s="79"/>
    </row>
    <row r="5998" s="93" customFormat="1" ht="15.75" customHeight="1" spans="3:246">
      <c r="C5998" s="97"/>
      <c r="D5998" s="98"/>
      <c r="F5998" s="99"/>
      <c r="G5998" s="98"/>
      <c r="IE5998" s="79"/>
      <c r="IF5998" s="79"/>
      <c r="IG5998" s="79"/>
      <c r="IH5998" s="79"/>
      <c r="II5998" s="79"/>
      <c r="IJ5998" s="79"/>
      <c r="IK5998" s="79"/>
      <c r="IL5998" s="79"/>
    </row>
    <row r="5999" s="93" customFormat="1" ht="15.75" customHeight="1" spans="3:246">
      <c r="C5999" s="97"/>
      <c r="D5999" s="98"/>
      <c r="F5999" s="99"/>
      <c r="G5999" s="98"/>
      <c r="IE5999" s="79"/>
      <c r="IF5999" s="79"/>
      <c r="IG5999" s="79"/>
      <c r="IH5999" s="79"/>
      <c r="II5999" s="79"/>
      <c r="IJ5999" s="79"/>
      <c r="IK5999" s="79"/>
      <c r="IL5999" s="79"/>
    </row>
    <row r="6000" s="93" customFormat="1" ht="15.75" customHeight="1" spans="3:246">
      <c r="C6000" s="97"/>
      <c r="D6000" s="98"/>
      <c r="F6000" s="99"/>
      <c r="G6000" s="98"/>
      <c r="IE6000" s="79"/>
      <c r="IF6000" s="79"/>
      <c r="IG6000" s="79"/>
      <c r="IH6000" s="79"/>
      <c r="II6000" s="79"/>
      <c r="IJ6000" s="79"/>
      <c r="IK6000" s="79"/>
      <c r="IL6000" s="79"/>
    </row>
    <row r="6001" s="93" customFormat="1" ht="15.75" customHeight="1" spans="3:246">
      <c r="C6001" s="97"/>
      <c r="D6001" s="98"/>
      <c r="F6001" s="99"/>
      <c r="G6001" s="98"/>
      <c r="IE6001" s="79"/>
      <c r="IF6001" s="79"/>
      <c r="IG6001" s="79"/>
      <c r="IH6001" s="79"/>
      <c r="II6001" s="79"/>
      <c r="IJ6001" s="79"/>
      <c r="IK6001" s="79"/>
      <c r="IL6001" s="79"/>
    </row>
    <row r="6002" s="93" customFormat="1" ht="15.75" customHeight="1" spans="3:246">
      <c r="C6002" s="97"/>
      <c r="D6002" s="98"/>
      <c r="F6002" s="99"/>
      <c r="G6002" s="98"/>
      <c r="IE6002" s="79"/>
      <c r="IF6002" s="79"/>
      <c r="IG6002" s="79"/>
      <c r="IH6002" s="79"/>
      <c r="II6002" s="79"/>
      <c r="IJ6002" s="79"/>
      <c r="IK6002" s="79"/>
      <c r="IL6002" s="79"/>
    </row>
    <row r="6003" s="93" customFormat="1" ht="15.75" customHeight="1" spans="3:246">
      <c r="C6003" s="97"/>
      <c r="D6003" s="98"/>
      <c r="F6003" s="99"/>
      <c r="G6003" s="98"/>
      <c r="IE6003" s="79"/>
      <c r="IF6003" s="79"/>
      <c r="IG6003" s="79"/>
      <c r="IH6003" s="79"/>
      <c r="II6003" s="79"/>
      <c r="IJ6003" s="79"/>
      <c r="IK6003" s="79"/>
      <c r="IL6003" s="79"/>
    </row>
    <row r="6004" s="93" customFormat="1" ht="15.75" customHeight="1" spans="3:246">
      <c r="C6004" s="97"/>
      <c r="D6004" s="98"/>
      <c r="F6004" s="99"/>
      <c r="G6004" s="98"/>
      <c r="IE6004" s="79"/>
      <c r="IF6004" s="79"/>
      <c r="IG6004" s="79"/>
      <c r="IH6004" s="79"/>
      <c r="II6004" s="79"/>
      <c r="IJ6004" s="79"/>
      <c r="IK6004" s="79"/>
      <c r="IL6004" s="79"/>
    </row>
    <row r="6005" s="93" customFormat="1" ht="15.75" customHeight="1" spans="3:246">
      <c r="C6005" s="97"/>
      <c r="D6005" s="98"/>
      <c r="F6005" s="99"/>
      <c r="G6005" s="98"/>
      <c r="IE6005" s="79"/>
      <c r="IF6005" s="79"/>
      <c r="IG6005" s="79"/>
      <c r="IH6005" s="79"/>
      <c r="II6005" s="79"/>
      <c r="IJ6005" s="79"/>
      <c r="IK6005" s="79"/>
      <c r="IL6005" s="79"/>
    </row>
    <row r="6006" s="93" customFormat="1" ht="15.75" customHeight="1" spans="3:246">
      <c r="C6006" s="97"/>
      <c r="D6006" s="98"/>
      <c r="F6006" s="99"/>
      <c r="G6006" s="98"/>
      <c r="IE6006" s="79"/>
      <c r="IF6006" s="79"/>
      <c r="IG6006" s="79"/>
      <c r="IH6006" s="79"/>
      <c r="II6006" s="79"/>
      <c r="IJ6006" s="79"/>
      <c r="IK6006" s="79"/>
      <c r="IL6006" s="79"/>
    </row>
    <row r="6007" s="93" customFormat="1" ht="15.75" customHeight="1" spans="3:246">
      <c r="C6007" s="97"/>
      <c r="D6007" s="98"/>
      <c r="F6007" s="99"/>
      <c r="G6007" s="98"/>
      <c r="IE6007" s="79"/>
      <c r="IF6007" s="79"/>
      <c r="IG6007" s="79"/>
      <c r="IH6007" s="79"/>
      <c r="II6007" s="79"/>
      <c r="IJ6007" s="79"/>
      <c r="IK6007" s="79"/>
      <c r="IL6007" s="79"/>
    </row>
    <row r="6008" s="93" customFormat="1" ht="15.75" customHeight="1" spans="3:246">
      <c r="C6008" s="97"/>
      <c r="D6008" s="98"/>
      <c r="F6008" s="99"/>
      <c r="G6008" s="98"/>
      <c r="IE6008" s="79"/>
      <c r="IF6008" s="79"/>
      <c r="IG6008" s="79"/>
      <c r="IH6008" s="79"/>
      <c r="II6008" s="79"/>
      <c r="IJ6008" s="79"/>
      <c r="IK6008" s="79"/>
      <c r="IL6008" s="79"/>
    </row>
    <row r="6009" s="93" customFormat="1" ht="15.75" customHeight="1" spans="3:246">
      <c r="C6009" s="97"/>
      <c r="D6009" s="98"/>
      <c r="F6009" s="99"/>
      <c r="G6009" s="98"/>
      <c r="IE6009" s="79"/>
      <c r="IF6009" s="79"/>
      <c r="IG6009" s="79"/>
      <c r="IH6009" s="79"/>
      <c r="II6009" s="79"/>
      <c r="IJ6009" s="79"/>
      <c r="IK6009" s="79"/>
      <c r="IL6009" s="79"/>
    </row>
    <row r="6010" s="93" customFormat="1" ht="15.75" customHeight="1" spans="3:246">
      <c r="C6010" s="97"/>
      <c r="D6010" s="98"/>
      <c r="F6010" s="99"/>
      <c r="G6010" s="98"/>
      <c r="IE6010" s="79"/>
      <c r="IF6010" s="79"/>
      <c r="IG6010" s="79"/>
      <c r="IH6010" s="79"/>
      <c r="II6010" s="79"/>
      <c r="IJ6010" s="79"/>
      <c r="IK6010" s="79"/>
      <c r="IL6010" s="79"/>
    </row>
    <row r="6011" s="93" customFormat="1" ht="15.75" customHeight="1" spans="3:246">
      <c r="C6011" s="97"/>
      <c r="D6011" s="98"/>
      <c r="F6011" s="99"/>
      <c r="G6011" s="98"/>
      <c r="IE6011" s="79"/>
      <c r="IF6011" s="79"/>
      <c r="IG6011" s="79"/>
      <c r="IH6011" s="79"/>
      <c r="II6011" s="79"/>
      <c r="IJ6011" s="79"/>
      <c r="IK6011" s="79"/>
      <c r="IL6011" s="79"/>
    </row>
    <row r="6012" s="93" customFormat="1" ht="15.75" customHeight="1" spans="3:246">
      <c r="C6012" s="97"/>
      <c r="D6012" s="98"/>
      <c r="F6012" s="99"/>
      <c r="G6012" s="98"/>
      <c r="IE6012" s="79"/>
      <c r="IF6012" s="79"/>
      <c r="IG6012" s="79"/>
      <c r="IH6012" s="79"/>
      <c r="II6012" s="79"/>
      <c r="IJ6012" s="79"/>
      <c r="IK6012" s="79"/>
      <c r="IL6012" s="79"/>
    </row>
    <row r="6013" s="93" customFormat="1" ht="15.75" customHeight="1" spans="3:246">
      <c r="C6013" s="97"/>
      <c r="D6013" s="98"/>
      <c r="F6013" s="99"/>
      <c r="G6013" s="98"/>
      <c r="IE6013" s="79"/>
      <c r="IF6013" s="79"/>
      <c r="IG6013" s="79"/>
      <c r="IH6013" s="79"/>
      <c r="II6013" s="79"/>
      <c r="IJ6013" s="79"/>
      <c r="IK6013" s="79"/>
      <c r="IL6013" s="79"/>
    </row>
    <row r="6014" s="93" customFormat="1" ht="15.75" customHeight="1" spans="3:246">
      <c r="C6014" s="97"/>
      <c r="D6014" s="98"/>
      <c r="F6014" s="99"/>
      <c r="G6014" s="98"/>
      <c r="IE6014" s="79"/>
      <c r="IF6014" s="79"/>
      <c r="IG6014" s="79"/>
      <c r="IH6014" s="79"/>
      <c r="II6014" s="79"/>
      <c r="IJ6014" s="79"/>
      <c r="IK6014" s="79"/>
      <c r="IL6014" s="79"/>
    </row>
    <row r="6015" s="93" customFormat="1" ht="15.75" customHeight="1" spans="3:246">
      <c r="C6015" s="97"/>
      <c r="D6015" s="98"/>
      <c r="F6015" s="99"/>
      <c r="G6015" s="98"/>
      <c r="IE6015" s="79"/>
      <c r="IF6015" s="79"/>
      <c r="IG6015" s="79"/>
      <c r="IH6015" s="79"/>
      <c r="II6015" s="79"/>
      <c r="IJ6015" s="79"/>
      <c r="IK6015" s="79"/>
      <c r="IL6015" s="79"/>
    </row>
    <row r="6016" s="93" customFormat="1" ht="15.75" customHeight="1" spans="3:246">
      <c r="C6016" s="97"/>
      <c r="D6016" s="98"/>
      <c r="F6016" s="99"/>
      <c r="G6016" s="98"/>
      <c r="IE6016" s="79"/>
      <c r="IF6016" s="79"/>
      <c r="IG6016" s="79"/>
      <c r="IH6016" s="79"/>
      <c r="II6016" s="79"/>
      <c r="IJ6016" s="79"/>
      <c r="IK6016" s="79"/>
      <c r="IL6016" s="79"/>
    </row>
    <row r="6017" s="93" customFormat="1" ht="15.75" customHeight="1" spans="3:246">
      <c r="C6017" s="97"/>
      <c r="D6017" s="98"/>
      <c r="F6017" s="99"/>
      <c r="G6017" s="98"/>
      <c r="IE6017" s="79"/>
      <c r="IF6017" s="79"/>
      <c r="IG6017" s="79"/>
      <c r="IH6017" s="79"/>
      <c r="II6017" s="79"/>
      <c r="IJ6017" s="79"/>
      <c r="IK6017" s="79"/>
      <c r="IL6017" s="79"/>
    </row>
    <row r="6018" s="93" customFormat="1" ht="15.75" customHeight="1" spans="3:246">
      <c r="C6018" s="97"/>
      <c r="D6018" s="98"/>
      <c r="F6018" s="99"/>
      <c r="G6018" s="98"/>
      <c r="IE6018" s="79"/>
      <c r="IF6018" s="79"/>
      <c r="IG6018" s="79"/>
      <c r="IH6018" s="79"/>
      <c r="II6018" s="79"/>
      <c r="IJ6018" s="79"/>
      <c r="IK6018" s="79"/>
      <c r="IL6018" s="79"/>
    </row>
    <row r="6019" s="93" customFormat="1" ht="15.75" customHeight="1" spans="3:246">
      <c r="C6019" s="97"/>
      <c r="D6019" s="98"/>
      <c r="F6019" s="99"/>
      <c r="G6019" s="98"/>
      <c r="IE6019" s="79"/>
      <c r="IF6019" s="79"/>
      <c r="IG6019" s="79"/>
      <c r="IH6019" s="79"/>
      <c r="II6019" s="79"/>
      <c r="IJ6019" s="79"/>
      <c r="IK6019" s="79"/>
      <c r="IL6019" s="79"/>
    </row>
    <row r="6020" s="93" customFormat="1" ht="15.75" customHeight="1" spans="3:246">
      <c r="C6020" s="97"/>
      <c r="D6020" s="98"/>
      <c r="F6020" s="99"/>
      <c r="G6020" s="98"/>
      <c r="IE6020" s="79"/>
      <c r="IF6020" s="79"/>
      <c r="IG6020" s="79"/>
      <c r="IH6020" s="79"/>
      <c r="II6020" s="79"/>
      <c r="IJ6020" s="79"/>
      <c r="IK6020" s="79"/>
      <c r="IL6020" s="79"/>
    </row>
    <row r="6021" s="93" customFormat="1" ht="15.75" customHeight="1" spans="3:246">
      <c r="C6021" s="97"/>
      <c r="D6021" s="98"/>
      <c r="F6021" s="99"/>
      <c r="G6021" s="98"/>
      <c r="IE6021" s="79"/>
      <c r="IF6021" s="79"/>
      <c r="IG6021" s="79"/>
      <c r="IH6021" s="79"/>
      <c r="II6021" s="79"/>
      <c r="IJ6021" s="79"/>
      <c r="IK6021" s="79"/>
      <c r="IL6021" s="79"/>
    </row>
    <row r="6022" s="93" customFormat="1" ht="15.75" customHeight="1" spans="3:246">
      <c r="C6022" s="97"/>
      <c r="D6022" s="98"/>
      <c r="F6022" s="99"/>
      <c r="G6022" s="98"/>
      <c r="IE6022" s="79"/>
      <c r="IF6022" s="79"/>
      <c r="IG6022" s="79"/>
      <c r="IH6022" s="79"/>
      <c r="II6022" s="79"/>
      <c r="IJ6022" s="79"/>
      <c r="IK6022" s="79"/>
      <c r="IL6022" s="79"/>
    </row>
    <row r="6023" s="93" customFormat="1" ht="15.75" customHeight="1" spans="3:246">
      <c r="C6023" s="97"/>
      <c r="D6023" s="98"/>
      <c r="F6023" s="99"/>
      <c r="G6023" s="98"/>
      <c r="IE6023" s="79"/>
      <c r="IF6023" s="79"/>
      <c r="IG6023" s="79"/>
      <c r="IH6023" s="79"/>
      <c r="II6023" s="79"/>
      <c r="IJ6023" s="79"/>
      <c r="IK6023" s="79"/>
      <c r="IL6023" s="79"/>
    </row>
    <row r="6024" s="93" customFormat="1" ht="15.75" customHeight="1" spans="3:246">
      <c r="C6024" s="97"/>
      <c r="D6024" s="98"/>
      <c r="F6024" s="99"/>
      <c r="G6024" s="98"/>
      <c r="IE6024" s="79"/>
      <c r="IF6024" s="79"/>
      <c r="IG6024" s="79"/>
      <c r="IH6024" s="79"/>
      <c r="II6024" s="79"/>
      <c r="IJ6024" s="79"/>
      <c r="IK6024" s="79"/>
      <c r="IL6024" s="79"/>
    </row>
    <row r="6025" s="93" customFormat="1" ht="15.75" customHeight="1" spans="3:246">
      <c r="C6025" s="97"/>
      <c r="D6025" s="98"/>
      <c r="F6025" s="99"/>
      <c r="G6025" s="98"/>
      <c r="IE6025" s="79"/>
      <c r="IF6025" s="79"/>
      <c r="IG6025" s="79"/>
      <c r="IH6025" s="79"/>
      <c r="II6025" s="79"/>
      <c r="IJ6025" s="79"/>
      <c r="IK6025" s="79"/>
      <c r="IL6025" s="79"/>
    </row>
    <row r="6026" s="93" customFormat="1" ht="15.75" customHeight="1" spans="3:246">
      <c r="C6026" s="97"/>
      <c r="D6026" s="98"/>
      <c r="F6026" s="99"/>
      <c r="G6026" s="98"/>
      <c r="IE6026" s="79"/>
      <c r="IF6026" s="79"/>
      <c r="IG6026" s="79"/>
      <c r="IH6026" s="79"/>
      <c r="II6026" s="79"/>
      <c r="IJ6026" s="79"/>
      <c r="IK6026" s="79"/>
      <c r="IL6026" s="79"/>
    </row>
    <row r="6027" s="93" customFormat="1" ht="15.75" customHeight="1" spans="3:246">
      <c r="C6027" s="97"/>
      <c r="D6027" s="98"/>
      <c r="F6027" s="99"/>
      <c r="G6027" s="98"/>
      <c r="IE6027" s="79"/>
      <c r="IF6027" s="79"/>
      <c r="IG6027" s="79"/>
      <c r="IH6027" s="79"/>
      <c r="II6027" s="79"/>
      <c r="IJ6027" s="79"/>
      <c r="IK6027" s="79"/>
      <c r="IL6027" s="79"/>
    </row>
    <row r="6028" s="93" customFormat="1" ht="15.75" customHeight="1" spans="3:246">
      <c r="C6028" s="97"/>
      <c r="D6028" s="98"/>
      <c r="F6028" s="99"/>
      <c r="G6028" s="98"/>
      <c r="IE6028" s="79"/>
      <c r="IF6028" s="79"/>
      <c r="IG6028" s="79"/>
      <c r="IH6028" s="79"/>
      <c r="II6028" s="79"/>
      <c r="IJ6028" s="79"/>
      <c r="IK6028" s="79"/>
      <c r="IL6028" s="79"/>
    </row>
    <row r="6029" s="93" customFormat="1" ht="15.75" customHeight="1" spans="3:246">
      <c r="C6029" s="97"/>
      <c r="D6029" s="98"/>
      <c r="F6029" s="99"/>
      <c r="G6029" s="98"/>
      <c r="IE6029" s="79"/>
      <c r="IF6029" s="79"/>
      <c r="IG6029" s="79"/>
      <c r="IH6029" s="79"/>
      <c r="II6029" s="79"/>
      <c r="IJ6029" s="79"/>
      <c r="IK6029" s="79"/>
      <c r="IL6029" s="79"/>
    </row>
    <row r="6030" s="93" customFormat="1" ht="15.75" customHeight="1" spans="3:246">
      <c r="C6030" s="97"/>
      <c r="D6030" s="98"/>
      <c r="F6030" s="99"/>
      <c r="G6030" s="98"/>
      <c r="IE6030" s="79"/>
      <c r="IF6030" s="79"/>
      <c r="IG6030" s="79"/>
      <c r="IH6030" s="79"/>
      <c r="II6030" s="79"/>
      <c r="IJ6030" s="79"/>
      <c r="IK6030" s="79"/>
      <c r="IL6030" s="79"/>
    </row>
    <row r="6031" s="93" customFormat="1" ht="15.75" customHeight="1" spans="3:246">
      <c r="C6031" s="97"/>
      <c r="D6031" s="98"/>
      <c r="F6031" s="99"/>
      <c r="G6031" s="98"/>
      <c r="IE6031" s="79"/>
      <c r="IF6031" s="79"/>
      <c r="IG6031" s="79"/>
      <c r="IH6031" s="79"/>
      <c r="II6031" s="79"/>
      <c r="IJ6031" s="79"/>
      <c r="IK6031" s="79"/>
      <c r="IL6031" s="79"/>
    </row>
    <row r="6032" s="93" customFormat="1" ht="15.75" customHeight="1" spans="3:246">
      <c r="C6032" s="97"/>
      <c r="D6032" s="98"/>
      <c r="F6032" s="99"/>
      <c r="G6032" s="98"/>
      <c r="IE6032" s="79"/>
      <c r="IF6032" s="79"/>
      <c r="IG6032" s="79"/>
      <c r="IH6032" s="79"/>
      <c r="II6032" s="79"/>
      <c r="IJ6032" s="79"/>
      <c r="IK6032" s="79"/>
      <c r="IL6032" s="79"/>
    </row>
    <row r="6033" s="93" customFormat="1" ht="15.75" customHeight="1" spans="3:246">
      <c r="C6033" s="97"/>
      <c r="D6033" s="98"/>
      <c r="F6033" s="99"/>
      <c r="G6033" s="98"/>
      <c r="IE6033" s="79"/>
      <c r="IF6033" s="79"/>
      <c r="IG6033" s="79"/>
      <c r="IH6033" s="79"/>
      <c r="II6033" s="79"/>
      <c r="IJ6033" s="79"/>
      <c r="IK6033" s="79"/>
      <c r="IL6033" s="79"/>
    </row>
    <row r="6034" s="93" customFormat="1" ht="15.75" customHeight="1" spans="3:246">
      <c r="C6034" s="97"/>
      <c r="D6034" s="98"/>
      <c r="F6034" s="99"/>
      <c r="G6034" s="98"/>
      <c r="IE6034" s="79"/>
      <c r="IF6034" s="79"/>
      <c r="IG6034" s="79"/>
      <c r="IH6034" s="79"/>
      <c r="II6034" s="79"/>
      <c r="IJ6034" s="79"/>
      <c r="IK6034" s="79"/>
      <c r="IL6034" s="79"/>
    </row>
    <row r="6035" s="93" customFormat="1" ht="15.75" customHeight="1" spans="3:246">
      <c r="C6035" s="97"/>
      <c r="D6035" s="98"/>
      <c r="F6035" s="99"/>
      <c r="G6035" s="98"/>
      <c r="IE6035" s="79"/>
      <c r="IF6035" s="79"/>
      <c r="IG6035" s="79"/>
      <c r="IH6035" s="79"/>
      <c r="II6035" s="79"/>
      <c r="IJ6035" s="79"/>
      <c r="IK6035" s="79"/>
      <c r="IL6035" s="79"/>
    </row>
    <row r="6036" s="93" customFormat="1" ht="15.75" customHeight="1" spans="3:246">
      <c r="C6036" s="97"/>
      <c r="D6036" s="98"/>
      <c r="F6036" s="99"/>
      <c r="G6036" s="98"/>
      <c r="IE6036" s="79"/>
      <c r="IF6036" s="79"/>
      <c r="IG6036" s="79"/>
      <c r="IH6036" s="79"/>
      <c r="II6036" s="79"/>
      <c r="IJ6036" s="79"/>
      <c r="IK6036" s="79"/>
      <c r="IL6036" s="79"/>
    </row>
    <row r="6037" s="93" customFormat="1" ht="15.75" customHeight="1" spans="3:246">
      <c r="C6037" s="97"/>
      <c r="D6037" s="98"/>
      <c r="F6037" s="99"/>
      <c r="G6037" s="98"/>
      <c r="IE6037" s="79"/>
      <c r="IF6037" s="79"/>
      <c r="IG6037" s="79"/>
      <c r="IH6037" s="79"/>
      <c r="II6037" s="79"/>
      <c r="IJ6037" s="79"/>
      <c r="IK6037" s="79"/>
      <c r="IL6037" s="79"/>
    </row>
    <row r="6038" s="93" customFormat="1" ht="15.75" customHeight="1" spans="3:246">
      <c r="C6038" s="97"/>
      <c r="D6038" s="98"/>
      <c r="F6038" s="99"/>
      <c r="G6038" s="98"/>
      <c r="IE6038" s="79"/>
      <c r="IF6038" s="79"/>
      <c r="IG6038" s="79"/>
      <c r="IH6038" s="79"/>
      <c r="II6038" s="79"/>
      <c r="IJ6038" s="79"/>
      <c r="IK6038" s="79"/>
      <c r="IL6038" s="79"/>
    </row>
    <row r="6039" s="93" customFormat="1" ht="15.75" customHeight="1" spans="3:246">
      <c r="C6039" s="97"/>
      <c r="D6039" s="98"/>
      <c r="F6039" s="99"/>
      <c r="G6039" s="98"/>
      <c r="IE6039" s="79"/>
      <c r="IF6039" s="79"/>
      <c r="IG6039" s="79"/>
      <c r="IH6039" s="79"/>
      <c r="II6039" s="79"/>
      <c r="IJ6039" s="79"/>
      <c r="IK6039" s="79"/>
      <c r="IL6039" s="79"/>
    </row>
    <row r="6040" s="93" customFormat="1" ht="15.75" customHeight="1" spans="3:246">
      <c r="C6040" s="97"/>
      <c r="D6040" s="98"/>
      <c r="F6040" s="99"/>
      <c r="G6040" s="98"/>
      <c r="IE6040" s="79"/>
      <c r="IF6040" s="79"/>
      <c r="IG6040" s="79"/>
      <c r="IH6040" s="79"/>
      <c r="II6040" s="79"/>
      <c r="IJ6040" s="79"/>
      <c r="IK6040" s="79"/>
      <c r="IL6040" s="79"/>
    </row>
    <row r="6041" s="93" customFormat="1" ht="15.75" customHeight="1" spans="3:246">
      <c r="C6041" s="97"/>
      <c r="D6041" s="98"/>
      <c r="F6041" s="99"/>
      <c r="G6041" s="98"/>
      <c r="IE6041" s="79"/>
      <c r="IF6041" s="79"/>
      <c r="IG6041" s="79"/>
      <c r="IH6041" s="79"/>
      <c r="II6041" s="79"/>
      <c r="IJ6041" s="79"/>
      <c r="IK6041" s="79"/>
      <c r="IL6041" s="79"/>
    </row>
    <row r="6042" s="93" customFormat="1" ht="15.75" customHeight="1" spans="3:246">
      <c r="C6042" s="97"/>
      <c r="D6042" s="98"/>
      <c r="F6042" s="99"/>
      <c r="G6042" s="98"/>
      <c r="IE6042" s="79"/>
      <c r="IF6042" s="79"/>
      <c r="IG6042" s="79"/>
      <c r="IH6042" s="79"/>
      <c r="II6042" s="79"/>
      <c r="IJ6042" s="79"/>
      <c r="IK6042" s="79"/>
      <c r="IL6042" s="79"/>
    </row>
    <row r="6043" s="93" customFormat="1" ht="15.75" customHeight="1" spans="3:246">
      <c r="C6043" s="97"/>
      <c r="D6043" s="98"/>
      <c r="F6043" s="99"/>
      <c r="G6043" s="98"/>
      <c r="IE6043" s="79"/>
      <c r="IF6043" s="79"/>
      <c r="IG6043" s="79"/>
      <c r="IH6043" s="79"/>
      <c r="II6043" s="79"/>
      <c r="IJ6043" s="79"/>
      <c r="IK6043" s="79"/>
      <c r="IL6043" s="79"/>
    </row>
    <row r="6044" s="93" customFormat="1" ht="15.75" customHeight="1" spans="3:246">
      <c r="C6044" s="97"/>
      <c r="D6044" s="98"/>
      <c r="F6044" s="99"/>
      <c r="G6044" s="98"/>
      <c r="IE6044" s="79"/>
      <c r="IF6044" s="79"/>
      <c r="IG6044" s="79"/>
      <c r="IH6044" s="79"/>
      <c r="II6044" s="79"/>
      <c r="IJ6044" s="79"/>
      <c r="IK6044" s="79"/>
      <c r="IL6044" s="79"/>
    </row>
    <row r="6045" s="93" customFormat="1" ht="15.75" customHeight="1" spans="3:246">
      <c r="C6045" s="97"/>
      <c r="D6045" s="98"/>
      <c r="F6045" s="99"/>
      <c r="G6045" s="98"/>
      <c r="IE6045" s="79"/>
      <c r="IF6045" s="79"/>
      <c r="IG6045" s="79"/>
      <c r="IH6045" s="79"/>
      <c r="II6045" s="79"/>
      <c r="IJ6045" s="79"/>
      <c r="IK6045" s="79"/>
      <c r="IL6045" s="79"/>
    </row>
    <row r="6046" s="93" customFormat="1" ht="15.75" customHeight="1" spans="3:246">
      <c r="C6046" s="97"/>
      <c r="D6046" s="98"/>
      <c r="F6046" s="99"/>
      <c r="G6046" s="98"/>
      <c r="IE6046" s="79"/>
      <c r="IF6046" s="79"/>
      <c r="IG6046" s="79"/>
      <c r="IH6046" s="79"/>
      <c r="II6046" s="79"/>
      <c r="IJ6046" s="79"/>
      <c r="IK6046" s="79"/>
      <c r="IL6046" s="79"/>
    </row>
    <row r="6047" s="93" customFormat="1" ht="15.75" customHeight="1" spans="3:246">
      <c r="C6047" s="97"/>
      <c r="D6047" s="98"/>
      <c r="F6047" s="99"/>
      <c r="G6047" s="98"/>
      <c r="IE6047" s="79"/>
      <c r="IF6047" s="79"/>
      <c r="IG6047" s="79"/>
      <c r="IH6047" s="79"/>
      <c r="II6047" s="79"/>
      <c r="IJ6047" s="79"/>
      <c r="IK6047" s="79"/>
      <c r="IL6047" s="79"/>
    </row>
    <row r="6048" s="93" customFormat="1" ht="15.75" customHeight="1" spans="3:246">
      <c r="C6048" s="97"/>
      <c r="D6048" s="98"/>
      <c r="F6048" s="99"/>
      <c r="G6048" s="98"/>
      <c r="IE6048" s="79"/>
      <c r="IF6048" s="79"/>
      <c r="IG6048" s="79"/>
      <c r="IH6048" s="79"/>
      <c r="II6048" s="79"/>
      <c r="IJ6048" s="79"/>
      <c r="IK6048" s="79"/>
      <c r="IL6048" s="79"/>
    </row>
    <row r="6049" s="93" customFormat="1" ht="15.75" customHeight="1" spans="3:246">
      <c r="C6049" s="97"/>
      <c r="D6049" s="98"/>
      <c r="F6049" s="99"/>
      <c r="G6049" s="98"/>
      <c r="IE6049" s="79"/>
      <c r="IF6049" s="79"/>
      <c r="IG6049" s="79"/>
      <c r="IH6049" s="79"/>
      <c r="II6049" s="79"/>
      <c r="IJ6049" s="79"/>
      <c r="IK6049" s="79"/>
      <c r="IL6049" s="79"/>
    </row>
    <row r="6050" s="93" customFormat="1" ht="15.75" customHeight="1" spans="3:246">
      <c r="C6050" s="97"/>
      <c r="D6050" s="98"/>
      <c r="F6050" s="99"/>
      <c r="G6050" s="98"/>
      <c r="IE6050" s="79"/>
      <c r="IF6050" s="79"/>
      <c r="IG6050" s="79"/>
      <c r="IH6050" s="79"/>
      <c r="II6050" s="79"/>
      <c r="IJ6050" s="79"/>
      <c r="IK6050" s="79"/>
      <c r="IL6050" s="79"/>
    </row>
    <row r="6051" s="93" customFormat="1" ht="15.75" customHeight="1" spans="3:246">
      <c r="C6051" s="97"/>
      <c r="D6051" s="98"/>
      <c r="F6051" s="99"/>
      <c r="G6051" s="98"/>
      <c r="IE6051" s="79"/>
      <c r="IF6051" s="79"/>
      <c r="IG6051" s="79"/>
      <c r="IH6051" s="79"/>
      <c r="II6051" s="79"/>
      <c r="IJ6051" s="79"/>
      <c r="IK6051" s="79"/>
      <c r="IL6051" s="79"/>
    </row>
    <row r="6052" s="93" customFormat="1" ht="15.75" customHeight="1" spans="3:246">
      <c r="C6052" s="97"/>
      <c r="D6052" s="98"/>
      <c r="F6052" s="99"/>
      <c r="G6052" s="98"/>
      <c r="IE6052" s="79"/>
      <c r="IF6052" s="79"/>
      <c r="IG6052" s="79"/>
      <c r="IH6052" s="79"/>
      <c r="II6052" s="79"/>
      <c r="IJ6052" s="79"/>
      <c r="IK6052" s="79"/>
      <c r="IL6052" s="79"/>
    </row>
    <row r="6053" s="93" customFormat="1" ht="15.75" customHeight="1" spans="3:246">
      <c r="C6053" s="97"/>
      <c r="D6053" s="98"/>
      <c r="F6053" s="99"/>
      <c r="G6053" s="98"/>
      <c r="IE6053" s="79"/>
      <c r="IF6053" s="79"/>
      <c r="IG6053" s="79"/>
      <c r="IH6053" s="79"/>
      <c r="II6053" s="79"/>
      <c r="IJ6053" s="79"/>
      <c r="IK6053" s="79"/>
      <c r="IL6053" s="79"/>
    </row>
    <row r="6054" s="93" customFormat="1" ht="15.75" customHeight="1" spans="3:246">
      <c r="C6054" s="97"/>
      <c r="D6054" s="98"/>
      <c r="F6054" s="99"/>
      <c r="G6054" s="98"/>
      <c r="IE6054" s="79"/>
      <c r="IF6054" s="79"/>
      <c r="IG6054" s="79"/>
      <c r="IH6054" s="79"/>
      <c r="II6054" s="79"/>
      <c r="IJ6054" s="79"/>
      <c r="IK6054" s="79"/>
      <c r="IL6054" s="79"/>
    </row>
    <row r="6055" s="93" customFormat="1" ht="15.75" customHeight="1" spans="3:246">
      <c r="C6055" s="97"/>
      <c r="D6055" s="98"/>
      <c r="F6055" s="99"/>
      <c r="G6055" s="98"/>
      <c r="IE6055" s="79"/>
      <c r="IF6055" s="79"/>
      <c r="IG6055" s="79"/>
      <c r="IH6055" s="79"/>
      <c r="II6055" s="79"/>
      <c r="IJ6055" s="79"/>
      <c r="IK6055" s="79"/>
      <c r="IL6055" s="79"/>
    </row>
    <row r="6056" s="93" customFormat="1" ht="15.75" customHeight="1" spans="3:246">
      <c r="C6056" s="97"/>
      <c r="D6056" s="98"/>
      <c r="F6056" s="99"/>
      <c r="G6056" s="98"/>
      <c r="IE6056" s="79"/>
      <c r="IF6056" s="79"/>
      <c r="IG6056" s="79"/>
      <c r="IH6056" s="79"/>
      <c r="II6056" s="79"/>
      <c r="IJ6056" s="79"/>
      <c r="IK6056" s="79"/>
      <c r="IL6056" s="79"/>
    </row>
    <row r="6057" s="93" customFormat="1" ht="15.75" customHeight="1" spans="3:246">
      <c r="C6057" s="97"/>
      <c r="D6057" s="98"/>
      <c r="F6057" s="99"/>
      <c r="G6057" s="98"/>
      <c r="IE6057" s="79"/>
      <c r="IF6057" s="79"/>
      <c r="IG6057" s="79"/>
      <c r="IH6057" s="79"/>
      <c r="II6057" s="79"/>
      <c r="IJ6057" s="79"/>
      <c r="IK6057" s="79"/>
      <c r="IL6057" s="79"/>
    </row>
    <row r="6058" s="93" customFormat="1" ht="15.75" customHeight="1" spans="3:246">
      <c r="C6058" s="97"/>
      <c r="D6058" s="98"/>
      <c r="F6058" s="99"/>
      <c r="G6058" s="98"/>
      <c r="IE6058" s="79"/>
      <c r="IF6058" s="79"/>
      <c r="IG6058" s="79"/>
      <c r="IH6058" s="79"/>
      <c r="II6058" s="79"/>
      <c r="IJ6058" s="79"/>
      <c r="IK6058" s="79"/>
      <c r="IL6058" s="79"/>
    </row>
    <row r="6059" s="93" customFormat="1" ht="15.75" customHeight="1" spans="3:246">
      <c r="C6059" s="97"/>
      <c r="D6059" s="98"/>
      <c r="F6059" s="99"/>
      <c r="G6059" s="98"/>
      <c r="IE6059" s="79"/>
      <c r="IF6059" s="79"/>
      <c r="IG6059" s="79"/>
      <c r="IH6059" s="79"/>
      <c r="II6059" s="79"/>
      <c r="IJ6059" s="79"/>
      <c r="IK6059" s="79"/>
      <c r="IL6059" s="79"/>
    </row>
    <row r="6060" s="93" customFormat="1" ht="15.75" customHeight="1" spans="3:246">
      <c r="C6060" s="97"/>
      <c r="D6060" s="98"/>
      <c r="F6060" s="99"/>
      <c r="G6060" s="98"/>
      <c r="IE6060" s="79"/>
      <c r="IF6060" s="79"/>
      <c r="IG6060" s="79"/>
      <c r="IH6060" s="79"/>
      <c r="II6060" s="79"/>
      <c r="IJ6060" s="79"/>
      <c r="IK6060" s="79"/>
      <c r="IL6060" s="79"/>
    </row>
    <row r="6061" s="93" customFormat="1" ht="15.75" customHeight="1" spans="3:246">
      <c r="C6061" s="97"/>
      <c r="D6061" s="98"/>
      <c r="F6061" s="99"/>
      <c r="G6061" s="98"/>
      <c r="IE6061" s="79"/>
      <c r="IF6061" s="79"/>
      <c r="IG6061" s="79"/>
      <c r="IH6061" s="79"/>
      <c r="II6061" s="79"/>
      <c r="IJ6061" s="79"/>
      <c r="IK6061" s="79"/>
      <c r="IL6061" s="79"/>
    </row>
    <row r="6062" s="93" customFormat="1" ht="15.75" customHeight="1" spans="3:246">
      <c r="C6062" s="97"/>
      <c r="D6062" s="98"/>
      <c r="F6062" s="99"/>
      <c r="G6062" s="98"/>
      <c r="IE6062" s="79"/>
      <c r="IF6062" s="79"/>
      <c r="IG6062" s="79"/>
      <c r="IH6062" s="79"/>
      <c r="II6062" s="79"/>
      <c r="IJ6062" s="79"/>
      <c r="IK6062" s="79"/>
      <c r="IL6062" s="79"/>
    </row>
    <row r="6063" s="93" customFormat="1" ht="15.75" customHeight="1" spans="3:246">
      <c r="C6063" s="97"/>
      <c r="D6063" s="98"/>
      <c r="F6063" s="99"/>
      <c r="G6063" s="98"/>
      <c r="IE6063" s="79"/>
      <c r="IF6063" s="79"/>
      <c r="IG6063" s="79"/>
      <c r="IH6063" s="79"/>
      <c r="II6063" s="79"/>
      <c r="IJ6063" s="79"/>
      <c r="IK6063" s="79"/>
      <c r="IL6063" s="79"/>
    </row>
    <row r="6064" s="93" customFormat="1" ht="15.75" customHeight="1" spans="3:246">
      <c r="C6064" s="97"/>
      <c r="D6064" s="98"/>
      <c r="F6064" s="99"/>
      <c r="G6064" s="98"/>
      <c r="IE6064" s="79"/>
      <c r="IF6064" s="79"/>
      <c r="IG6064" s="79"/>
      <c r="IH6064" s="79"/>
      <c r="II6064" s="79"/>
      <c r="IJ6064" s="79"/>
      <c r="IK6064" s="79"/>
      <c r="IL6064" s="79"/>
    </row>
    <row r="6065" s="93" customFormat="1" ht="15.75" customHeight="1" spans="3:246">
      <c r="C6065" s="97"/>
      <c r="D6065" s="98"/>
      <c r="F6065" s="99"/>
      <c r="G6065" s="98"/>
      <c r="IE6065" s="79"/>
      <c r="IF6065" s="79"/>
      <c r="IG6065" s="79"/>
      <c r="IH6065" s="79"/>
      <c r="II6065" s="79"/>
      <c r="IJ6065" s="79"/>
      <c r="IK6065" s="79"/>
      <c r="IL6065" s="79"/>
    </row>
    <row r="6066" s="93" customFormat="1" ht="15.75" customHeight="1" spans="3:246">
      <c r="C6066" s="97"/>
      <c r="D6066" s="98"/>
      <c r="F6066" s="99"/>
      <c r="G6066" s="98"/>
      <c r="IE6066" s="79"/>
      <c r="IF6066" s="79"/>
      <c r="IG6066" s="79"/>
      <c r="IH6066" s="79"/>
      <c r="II6066" s="79"/>
      <c r="IJ6066" s="79"/>
      <c r="IK6066" s="79"/>
      <c r="IL6066" s="79"/>
    </row>
    <row r="6067" s="93" customFormat="1" ht="15.75" customHeight="1" spans="3:246">
      <c r="C6067" s="97"/>
      <c r="D6067" s="98"/>
      <c r="F6067" s="99"/>
      <c r="G6067" s="98"/>
      <c r="IE6067" s="79"/>
      <c r="IF6067" s="79"/>
      <c r="IG6067" s="79"/>
      <c r="IH6067" s="79"/>
      <c r="II6067" s="79"/>
      <c r="IJ6067" s="79"/>
      <c r="IK6067" s="79"/>
      <c r="IL6067" s="79"/>
    </row>
    <row r="6068" s="93" customFormat="1" ht="15.75" customHeight="1" spans="3:246">
      <c r="C6068" s="97"/>
      <c r="D6068" s="98"/>
      <c r="F6068" s="99"/>
      <c r="G6068" s="98"/>
      <c r="IE6068" s="79"/>
      <c r="IF6068" s="79"/>
      <c r="IG6068" s="79"/>
      <c r="IH6068" s="79"/>
      <c r="II6068" s="79"/>
      <c r="IJ6068" s="79"/>
      <c r="IK6068" s="79"/>
      <c r="IL6068" s="79"/>
    </row>
    <row r="6069" s="93" customFormat="1" ht="15.75" customHeight="1" spans="3:246">
      <c r="C6069" s="97"/>
      <c r="D6069" s="98"/>
      <c r="F6069" s="99"/>
      <c r="G6069" s="98"/>
      <c r="IE6069" s="79"/>
      <c r="IF6069" s="79"/>
      <c r="IG6069" s="79"/>
      <c r="IH6069" s="79"/>
      <c r="II6069" s="79"/>
      <c r="IJ6069" s="79"/>
      <c r="IK6069" s="79"/>
      <c r="IL6069" s="79"/>
    </row>
    <row r="6070" s="93" customFormat="1" ht="15.75" customHeight="1" spans="3:246">
      <c r="C6070" s="97"/>
      <c r="D6070" s="98"/>
      <c r="F6070" s="99"/>
      <c r="G6070" s="98"/>
      <c r="IE6070" s="79"/>
      <c r="IF6070" s="79"/>
      <c r="IG6070" s="79"/>
      <c r="IH6070" s="79"/>
      <c r="II6070" s="79"/>
      <c r="IJ6070" s="79"/>
      <c r="IK6070" s="79"/>
      <c r="IL6070" s="79"/>
    </row>
    <row r="6071" s="93" customFormat="1" ht="15.75" customHeight="1" spans="3:246">
      <c r="C6071" s="97"/>
      <c r="D6071" s="98"/>
      <c r="F6071" s="99"/>
      <c r="G6071" s="98"/>
      <c r="IE6071" s="79"/>
      <c r="IF6071" s="79"/>
      <c r="IG6071" s="79"/>
      <c r="IH6071" s="79"/>
      <c r="II6071" s="79"/>
      <c r="IJ6071" s="79"/>
      <c r="IK6071" s="79"/>
      <c r="IL6071" s="79"/>
    </row>
    <row r="6072" s="93" customFormat="1" ht="15.75" customHeight="1" spans="3:246">
      <c r="C6072" s="97"/>
      <c r="D6072" s="98"/>
      <c r="F6072" s="99"/>
      <c r="G6072" s="98"/>
      <c r="IE6072" s="79"/>
      <c r="IF6072" s="79"/>
      <c r="IG6072" s="79"/>
      <c r="IH6072" s="79"/>
      <c r="II6072" s="79"/>
      <c r="IJ6072" s="79"/>
      <c r="IK6072" s="79"/>
      <c r="IL6072" s="79"/>
    </row>
    <row r="6073" s="93" customFormat="1" ht="15.75" customHeight="1" spans="3:246">
      <c r="C6073" s="97"/>
      <c r="D6073" s="98"/>
      <c r="F6073" s="99"/>
      <c r="G6073" s="98"/>
      <c r="IE6073" s="79"/>
      <c r="IF6073" s="79"/>
      <c r="IG6073" s="79"/>
      <c r="IH6073" s="79"/>
      <c r="II6073" s="79"/>
      <c r="IJ6073" s="79"/>
      <c r="IK6073" s="79"/>
      <c r="IL6073" s="79"/>
    </row>
    <row r="6074" s="93" customFormat="1" ht="15.75" customHeight="1" spans="3:246">
      <c r="C6074" s="97"/>
      <c r="D6074" s="98"/>
      <c r="F6074" s="99"/>
      <c r="G6074" s="98"/>
      <c r="IE6074" s="79"/>
      <c r="IF6074" s="79"/>
      <c r="IG6074" s="79"/>
      <c r="IH6074" s="79"/>
      <c r="II6074" s="79"/>
      <c r="IJ6074" s="79"/>
      <c r="IK6074" s="79"/>
      <c r="IL6074" s="79"/>
    </row>
    <row r="6075" s="93" customFormat="1" ht="15.75" customHeight="1" spans="3:246">
      <c r="C6075" s="97"/>
      <c r="D6075" s="98"/>
      <c r="F6075" s="99"/>
      <c r="G6075" s="98"/>
      <c r="IE6075" s="79"/>
      <c r="IF6075" s="79"/>
      <c r="IG6075" s="79"/>
      <c r="IH6075" s="79"/>
      <c r="II6075" s="79"/>
      <c r="IJ6075" s="79"/>
      <c r="IK6075" s="79"/>
      <c r="IL6075" s="79"/>
    </row>
    <row r="6076" s="93" customFormat="1" ht="15.75" customHeight="1" spans="3:246">
      <c r="C6076" s="97"/>
      <c r="D6076" s="98"/>
      <c r="F6076" s="99"/>
      <c r="G6076" s="98"/>
      <c r="IE6076" s="79"/>
      <c r="IF6076" s="79"/>
      <c r="IG6076" s="79"/>
      <c r="IH6076" s="79"/>
      <c r="II6076" s="79"/>
      <c r="IJ6076" s="79"/>
      <c r="IK6076" s="79"/>
      <c r="IL6076" s="79"/>
    </row>
    <row r="6077" s="93" customFormat="1" ht="15.75" customHeight="1" spans="3:246">
      <c r="C6077" s="97"/>
      <c r="D6077" s="98"/>
      <c r="F6077" s="99"/>
      <c r="G6077" s="98"/>
      <c r="IE6077" s="79"/>
      <c r="IF6077" s="79"/>
      <c r="IG6077" s="79"/>
      <c r="IH6077" s="79"/>
      <c r="II6077" s="79"/>
      <c r="IJ6077" s="79"/>
      <c r="IK6077" s="79"/>
      <c r="IL6077" s="79"/>
    </row>
    <row r="6078" s="93" customFormat="1" ht="15.75" customHeight="1" spans="3:246">
      <c r="C6078" s="97"/>
      <c r="D6078" s="98"/>
      <c r="F6078" s="99"/>
      <c r="G6078" s="98"/>
      <c r="IE6078" s="79"/>
      <c r="IF6078" s="79"/>
      <c r="IG6078" s="79"/>
      <c r="IH6078" s="79"/>
      <c r="II6078" s="79"/>
      <c r="IJ6078" s="79"/>
      <c r="IK6078" s="79"/>
      <c r="IL6078" s="79"/>
    </row>
    <row r="6079" s="93" customFormat="1" ht="15.75" customHeight="1" spans="3:246">
      <c r="C6079" s="97"/>
      <c r="D6079" s="98"/>
      <c r="F6079" s="99"/>
      <c r="G6079" s="98"/>
      <c r="IE6079" s="79"/>
      <c r="IF6079" s="79"/>
      <c r="IG6079" s="79"/>
      <c r="IH6079" s="79"/>
      <c r="II6079" s="79"/>
      <c r="IJ6079" s="79"/>
      <c r="IK6079" s="79"/>
      <c r="IL6079" s="79"/>
    </row>
    <row r="6080" s="93" customFormat="1" ht="15.75" customHeight="1" spans="3:246">
      <c r="C6080" s="97"/>
      <c r="D6080" s="98"/>
      <c r="F6080" s="99"/>
      <c r="G6080" s="98"/>
      <c r="IE6080" s="79"/>
      <c r="IF6080" s="79"/>
      <c r="IG6080" s="79"/>
      <c r="IH6080" s="79"/>
      <c r="II6080" s="79"/>
      <c r="IJ6080" s="79"/>
      <c r="IK6080" s="79"/>
      <c r="IL6080" s="79"/>
    </row>
    <row r="6081" s="93" customFormat="1" ht="15.75" customHeight="1" spans="3:246">
      <c r="C6081" s="97"/>
      <c r="D6081" s="98"/>
      <c r="F6081" s="99"/>
      <c r="G6081" s="98"/>
      <c r="IE6081" s="79"/>
      <c r="IF6081" s="79"/>
      <c r="IG6081" s="79"/>
      <c r="IH6081" s="79"/>
      <c r="II6081" s="79"/>
      <c r="IJ6081" s="79"/>
      <c r="IK6081" s="79"/>
      <c r="IL6081" s="79"/>
    </row>
    <row r="6082" s="93" customFormat="1" ht="15.75" customHeight="1" spans="3:246">
      <c r="C6082" s="97"/>
      <c r="D6082" s="98"/>
      <c r="F6082" s="99"/>
      <c r="G6082" s="98"/>
      <c r="IE6082" s="79"/>
      <c r="IF6082" s="79"/>
      <c r="IG6082" s="79"/>
      <c r="IH6082" s="79"/>
      <c r="II6082" s="79"/>
      <c r="IJ6082" s="79"/>
      <c r="IK6082" s="79"/>
      <c r="IL6082" s="79"/>
    </row>
    <row r="6083" s="93" customFormat="1" ht="15.75" customHeight="1" spans="3:246">
      <c r="C6083" s="97"/>
      <c r="D6083" s="98"/>
      <c r="F6083" s="99"/>
      <c r="G6083" s="98"/>
      <c r="IE6083" s="79"/>
      <c r="IF6083" s="79"/>
      <c r="IG6083" s="79"/>
      <c r="IH6083" s="79"/>
      <c r="II6083" s="79"/>
      <c r="IJ6083" s="79"/>
      <c r="IK6083" s="79"/>
      <c r="IL6083" s="79"/>
    </row>
    <row r="6084" s="93" customFormat="1" ht="15.75" customHeight="1" spans="3:246">
      <c r="C6084" s="97"/>
      <c r="D6084" s="98"/>
      <c r="F6084" s="99"/>
      <c r="G6084" s="98"/>
      <c r="IE6084" s="79"/>
      <c r="IF6084" s="79"/>
      <c r="IG6084" s="79"/>
      <c r="IH6084" s="79"/>
      <c r="II6084" s="79"/>
      <c r="IJ6084" s="79"/>
      <c r="IK6084" s="79"/>
      <c r="IL6084" s="79"/>
    </row>
    <row r="6085" s="93" customFormat="1" ht="15.75" customHeight="1" spans="3:246">
      <c r="C6085" s="97"/>
      <c r="D6085" s="98"/>
      <c r="F6085" s="99"/>
      <c r="G6085" s="98"/>
      <c r="IE6085" s="79"/>
      <c r="IF6085" s="79"/>
      <c r="IG6085" s="79"/>
      <c r="IH6085" s="79"/>
      <c r="II6085" s="79"/>
      <c r="IJ6085" s="79"/>
      <c r="IK6085" s="79"/>
      <c r="IL6085" s="79"/>
    </row>
    <row r="6086" s="93" customFormat="1" ht="15.75" customHeight="1" spans="3:246">
      <c r="C6086" s="97"/>
      <c r="D6086" s="98"/>
      <c r="F6086" s="99"/>
      <c r="G6086" s="98"/>
      <c r="IE6086" s="79"/>
      <c r="IF6086" s="79"/>
      <c r="IG6086" s="79"/>
      <c r="IH6086" s="79"/>
      <c r="II6086" s="79"/>
      <c r="IJ6086" s="79"/>
      <c r="IK6086" s="79"/>
      <c r="IL6086" s="79"/>
    </row>
    <row r="6087" s="93" customFormat="1" ht="15.75" customHeight="1" spans="3:246">
      <c r="C6087" s="97"/>
      <c r="D6087" s="98"/>
      <c r="F6087" s="99"/>
      <c r="G6087" s="98"/>
      <c r="IE6087" s="79"/>
      <c r="IF6087" s="79"/>
      <c r="IG6087" s="79"/>
      <c r="IH6087" s="79"/>
      <c r="II6087" s="79"/>
      <c r="IJ6087" s="79"/>
      <c r="IK6087" s="79"/>
      <c r="IL6087" s="79"/>
    </row>
    <row r="6088" s="93" customFormat="1" ht="15.75" customHeight="1" spans="3:246">
      <c r="C6088" s="97"/>
      <c r="D6088" s="98"/>
      <c r="F6088" s="99"/>
      <c r="G6088" s="98"/>
      <c r="IE6088" s="79"/>
      <c r="IF6088" s="79"/>
      <c r="IG6088" s="79"/>
      <c r="IH6088" s="79"/>
      <c r="II6088" s="79"/>
      <c r="IJ6088" s="79"/>
      <c r="IK6088" s="79"/>
      <c r="IL6088" s="79"/>
    </row>
    <row r="6089" s="93" customFormat="1" ht="15.75" customHeight="1" spans="3:246">
      <c r="C6089" s="97"/>
      <c r="D6089" s="98"/>
      <c r="F6089" s="99"/>
      <c r="G6089" s="98"/>
      <c r="IE6089" s="79"/>
      <c r="IF6089" s="79"/>
      <c r="IG6089" s="79"/>
      <c r="IH6089" s="79"/>
      <c r="II6089" s="79"/>
      <c r="IJ6089" s="79"/>
      <c r="IK6089" s="79"/>
      <c r="IL6089" s="79"/>
    </row>
    <row r="6090" s="93" customFormat="1" ht="15.75" customHeight="1" spans="3:246">
      <c r="C6090" s="97"/>
      <c r="D6090" s="98"/>
      <c r="F6090" s="99"/>
      <c r="G6090" s="98"/>
      <c r="IE6090" s="79"/>
      <c r="IF6090" s="79"/>
      <c r="IG6090" s="79"/>
      <c r="IH6090" s="79"/>
      <c r="II6090" s="79"/>
      <c r="IJ6090" s="79"/>
      <c r="IK6090" s="79"/>
      <c r="IL6090" s="79"/>
    </row>
    <row r="6091" s="93" customFormat="1" ht="15.75" customHeight="1" spans="3:246">
      <c r="C6091" s="97"/>
      <c r="D6091" s="98"/>
      <c r="F6091" s="99"/>
      <c r="G6091" s="98"/>
      <c r="IE6091" s="79"/>
      <c r="IF6091" s="79"/>
      <c r="IG6091" s="79"/>
      <c r="IH6091" s="79"/>
      <c r="II6091" s="79"/>
      <c r="IJ6091" s="79"/>
      <c r="IK6091" s="79"/>
      <c r="IL6091" s="79"/>
    </row>
    <row r="6092" s="93" customFormat="1" ht="15.75" customHeight="1" spans="3:246">
      <c r="C6092" s="97"/>
      <c r="D6092" s="98"/>
      <c r="F6092" s="99"/>
      <c r="G6092" s="98"/>
      <c r="IE6092" s="79"/>
      <c r="IF6092" s="79"/>
      <c r="IG6092" s="79"/>
      <c r="IH6092" s="79"/>
      <c r="II6092" s="79"/>
      <c r="IJ6092" s="79"/>
      <c r="IK6092" s="79"/>
      <c r="IL6092" s="79"/>
    </row>
    <row r="6093" s="93" customFormat="1" ht="15.75" customHeight="1" spans="3:246">
      <c r="C6093" s="97"/>
      <c r="D6093" s="98"/>
      <c r="F6093" s="99"/>
      <c r="G6093" s="98"/>
      <c r="IE6093" s="79"/>
      <c r="IF6093" s="79"/>
      <c r="IG6093" s="79"/>
      <c r="IH6093" s="79"/>
      <c r="II6093" s="79"/>
      <c r="IJ6093" s="79"/>
      <c r="IK6093" s="79"/>
      <c r="IL6093" s="79"/>
    </row>
    <row r="6094" s="93" customFormat="1" ht="15.75" customHeight="1" spans="3:246">
      <c r="C6094" s="97"/>
      <c r="D6094" s="98"/>
      <c r="F6094" s="99"/>
      <c r="G6094" s="98"/>
      <c r="IE6094" s="79"/>
      <c r="IF6094" s="79"/>
      <c r="IG6094" s="79"/>
      <c r="IH6094" s="79"/>
      <c r="II6094" s="79"/>
      <c r="IJ6094" s="79"/>
      <c r="IK6094" s="79"/>
      <c r="IL6094" s="79"/>
    </row>
    <row r="6095" s="93" customFormat="1" ht="15.75" customHeight="1" spans="3:246">
      <c r="C6095" s="97"/>
      <c r="D6095" s="98"/>
      <c r="F6095" s="99"/>
      <c r="G6095" s="98"/>
      <c r="IE6095" s="79"/>
      <c r="IF6095" s="79"/>
      <c r="IG6095" s="79"/>
      <c r="IH6095" s="79"/>
      <c r="II6095" s="79"/>
      <c r="IJ6095" s="79"/>
      <c r="IK6095" s="79"/>
      <c r="IL6095" s="79"/>
    </row>
    <row r="6096" s="93" customFormat="1" ht="15.75" customHeight="1" spans="3:246">
      <c r="C6096" s="97"/>
      <c r="D6096" s="98"/>
      <c r="F6096" s="99"/>
      <c r="G6096" s="98"/>
      <c r="IE6096" s="79"/>
      <c r="IF6096" s="79"/>
      <c r="IG6096" s="79"/>
      <c r="IH6096" s="79"/>
      <c r="II6096" s="79"/>
      <c r="IJ6096" s="79"/>
      <c r="IK6096" s="79"/>
      <c r="IL6096" s="79"/>
    </row>
    <row r="6097" s="93" customFormat="1" ht="15.75" customHeight="1" spans="3:246">
      <c r="C6097" s="97"/>
      <c r="D6097" s="98"/>
      <c r="F6097" s="99"/>
      <c r="G6097" s="98"/>
      <c r="IE6097" s="79"/>
      <c r="IF6097" s="79"/>
      <c r="IG6097" s="79"/>
      <c r="IH6097" s="79"/>
      <c r="II6097" s="79"/>
      <c r="IJ6097" s="79"/>
      <c r="IK6097" s="79"/>
      <c r="IL6097" s="79"/>
    </row>
    <row r="6098" s="93" customFormat="1" ht="15.75" customHeight="1" spans="3:246">
      <c r="C6098" s="97"/>
      <c r="D6098" s="98"/>
      <c r="F6098" s="99"/>
      <c r="G6098" s="98"/>
      <c r="IE6098" s="79"/>
      <c r="IF6098" s="79"/>
      <c r="IG6098" s="79"/>
      <c r="IH6098" s="79"/>
      <c r="II6098" s="79"/>
      <c r="IJ6098" s="79"/>
      <c r="IK6098" s="79"/>
      <c r="IL6098" s="79"/>
    </row>
    <row r="6099" s="93" customFormat="1" ht="15.75" customHeight="1" spans="3:246">
      <c r="C6099" s="97"/>
      <c r="D6099" s="98"/>
      <c r="F6099" s="99"/>
      <c r="G6099" s="98"/>
      <c r="IE6099" s="79"/>
      <c r="IF6099" s="79"/>
      <c r="IG6099" s="79"/>
      <c r="IH6099" s="79"/>
      <c r="II6099" s="79"/>
      <c r="IJ6099" s="79"/>
      <c r="IK6099" s="79"/>
      <c r="IL6099" s="79"/>
    </row>
    <row r="6100" s="93" customFormat="1" ht="15.75" customHeight="1" spans="3:246">
      <c r="C6100" s="97"/>
      <c r="D6100" s="98"/>
      <c r="F6100" s="99"/>
      <c r="G6100" s="98"/>
      <c r="IE6100" s="79"/>
      <c r="IF6100" s="79"/>
      <c r="IG6100" s="79"/>
      <c r="IH6100" s="79"/>
      <c r="II6100" s="79"/>
      <c r="IJ6100" s="79"/>
      <c r="IK6100" s="79"/>
      <c r="IL6100" s="79"/>
    </row>
    <row r="6101" s="93" customFormat="1" ht="15.75" customHeight="1" spans="3:246">
      <c r="C6101" s="97"/>
      <c r="D6101" s="98"/>
      <c r="F6101" s="99"/>
      <c r="G6101" s="98"/>
      <c r="IE6101" s="79"/>
      <c r="IF6101" s="79"/>
      <c r="IG6101" s="79"/>
      <c r="IH6101" s="79"/>
      <c r="II6101" s="79"/>
      <c r="IJ6101" s="79"/>
      <c r="IK6101" s="79"/>
      <c r="IL6101" s="79"/>
    </row>
    <row r="6102" s="93" customFormat="1" ht="15.75" customHeight="1" spans="3:246">
      <c r="C6102" s="97"/>
      <c r="D6102" s="98"/>
      <c r="F6102" s="99"/>
      <c r="G6102" s="98"/>
      <c r="IE6102" s="79"/>
      <c r="IF6102" s="79"/>
      <c r="IG6102" s="79"/>
      <c r="IH6102" s="79"/>
      <c r="II6102" s="79"/>
      <c r="IJ6102" s="79"/>
      <c r="IK6102" s="79"/>
      <c r="IL6102" s="79"/>
    </row>
    <row r="6103" s="93" customFormat="1" ht="15.75" customHeight="1" spans="3:246">
      <c r="C6103" s="97"/>
      <c r="D6103" s="98"/>
      <c r="F6103" s="99"/>
      <c r="G6103" s="98"/>
      <c r="IE6103" s="79"/>
      <c r="IF6103" s="79"/>
      <c r="IG6103" s="79"/>
      <c r="IH6103" s="79"/>
      <c r="II6103" s="79"/>
      <c r="IJ6103" s="79"/>
      <c r="IK6103" s="79"/>
      <c r="IL6103" s="79"/>
    </row>
    <row r="6104" s="93" customFormat="1" ht="15.75" customHeight="1" spans="3:246">
      <c r="C6104" s="97"/>
      <c r="D6104" s="98"/>
      <c r="F6104" s="99"/>
      <c r="G6104" s="98"/>
      <c r="IE6104" s="79"/>
      <c r="IF6104" s="79"/>
      <c r="IG6104" s="79"/>
      <c r="IH6104" s="79"/>
      <c r="II6104" s="79"/>
      <c r="IJ6104" s="79"/>
      <c r="IK6104" s="79"/>
      <c r="IL6104" s="79"/>
    </row>
    <row r="6105" s="93" customFormat="1" ht="15.75" customHeight="1" spans="3:246">
      <c r="C6105" s="97"/>
      <c r="D6105" s="98"/>
      <c r="F6105" s="99"/>
      <c r="G6105" s="98"/>
      <c r="IE6105" s="79"/>
      <c r="IF6105" s="79"/>
      <c r="IG6105" s="79"/>
      <c r="IH6105" s="79"/>
      <c r="II6105" s="79"/>
      <c r="IJ6105" s="79"/>
      <c r="IK6105" s="79"/>
      <c r="IL6105" s="79"/>
    </row>
    <row r="6106" s="93" customFormat="1" ht="15.75" customHeight="1" spans="3:246">
      <c r="C6106" s="97"/>
      <c r="D6106" s="98"/>
      <c r="F6106" s="99"/>
      <c r="G6106" s="98"/>
      <c r="IE6106" s="79"/>
      <c r="IF6106" s="79"/>
      <c r="IG6106" s="79"/>
      <c r="IH6106" s="79"/>
      <c r="II6106" s="79"/>
      <c r="IJ6106" s="79"/>
      <c r="IK6106" s="79"/>
      <c r="IL6106" s="79"/>
    </row>
    <row r="6107" s="93" customFormat="1" ht="15.75" customHeight="1" spans="3:246">
      <c r="C6107" s="97"/>
      <c r="D6107" s="98"/>
      <c r="F6107" s="99"/>
      <c r="G6107" s="98"/>
      <c r="IE6107" s="79"/>
      <c r="IF6107" s="79"/>
      <c r="IG6107" s="79"/>
      <c r="IH6107" s="79"/>
      <c r="II6107" s="79"/>
      <c r="IJ6107" s="79"/>
      <c r="IK6107" s="79"/>
      <c r="IL6107" s="79"/>
    </row>
    <row r="6108" s="93" customFormat="1" ht="15.75" customHeight="1" spans="3:246">
      <c r="C6108" s="97"/>
      <c r="D6108" s="98"/>
      <c r="F6108" s="99"/>
      <c r="G6108" s="98"/>
      <c r="IE6108" s="79"/>
      <c r="IF6108" s="79"/>
      <c r="IG6108" s="79"/>
      <c r="IH6108" s="79"/>
      <c r="II6108" s="79"/>
      <c r="IJ6108" s="79"/>
      <c r="IK6108" s="79"/>
      <c r="IL6108" s="79"/>
    </row>
    <row r="6109" s="93" customFormat="1" ht="15.75" customHeight="1" spans="3:246">
      <c r="C6109" s="97"/>
      <c r="D6109" s="98"/>
      <c r="F6109" s="99"/>
      <c r="G6109" s="98"/>
      <c r="IE6109" s="79"/>
      <c r="IF6109" s="79"/>
      <c r="IG6109" s="79"/>
      <c r="IH6109" s="79"/>
      <c r="II6109" s="79"/>
      <c r="IJ6109" s="79"/>
      <c r="IK6109" s="79"/>
      <c r="IL6109" s="79"/>
    </row>
    <row r="6110" s="93" customFormat="1" ht="15.75" customHeight="1" spans="3:246">
      <c r="C6110" s="97"/>
      <c r="D6110" s="98"/>
      <c r="F6110" s="99"/>
      <c r="G6110" s="98"/>
      <c r="IE6110" s="79"/>
      <c r="IF6110" s="79"/>
      <c r="IG6110" s="79"/>
      <c r="IH6110" s="79"/>
      <c r="II6110" s="79"/>
      <c r="IJ6110" s="79"/>
      <c r="IK6110" s="79"/>
      <c r="IL6110" s="79"/>
    </row>
    <row r="6111" s="93" customFormat="1" ht="15.75" customHeight="1" spans="3:246">
      <c r="C6111" s="97"/>
      <c r="D6111" s="98"/>
      <c r="F6111" s="99"/>
      <c r="G6111" s="98"/>
      <c r="IE6111" s="79"/>
      <c r="IF6111" s="79"/>
      <c r="IG6111" s="79"/>
      <c r="IH6111" s="79"/>
      <c r="II6111" s="79"/>
      <c r="IJ6111" s="79"/>
      <c r="IK6111" s="79"/>
      <c r="IL6111" s="79"/>
    </row>
    <row r="6112" s="93" customFormat="1" ht="15.75" customHeight="1" spans="3:246">
      <c r="C6112" s="97"/>
      <c r="D6112" s="98"/>
      <c r="F6112" s="99"/>
      <c r="G6112" s="98"/>
      <c r="IE6112" s="79"/>
      <c r="IF6112" s="79"/>
      <c r="IG6112" s="79"/>
      <c r="IH6112" s="79"/>
      <c r="II6112" s="79"/>
      <c r="IJ6112" s="79"/>
      <c r="IK6112" s="79"/>
      <c r="IL6112" s="79"/>
    </row>
    <row r="6113" s="93" customFormat="1" ht="15.75" customHeight="1" spans="3:246">
      <c r="C6113" s="97"/>
      <c r="D6113" s="98"/>
      <c r="F6113" s="99"/>
      <c r="G6113" s="98"/>
      <c r="IE6113" s="79"/>
      <c r="IF6113" s="79"/>
      <c r="IG6113" s="79"/>
      <c r="IH6113" s="79"/>
      <c r="II6113" s="79"/>
      <c r="IJ6113" s="79"/>
      <c r="IK6113" s="79"/>
      <c r="IL6113" s="79"/>
    </row>
    <row r="6114" s="93" customFormat="1" ht="15.75" customHeight="1" spans="3:246">
      <c r="C6114" s="97"/>
      <c r="D6114" s="98"/>
      <c r="F6114" s="99"/>
      <c r="G6114" s="98"/>
      <c r="IE6114" s="79"/>
      <c r="IF6114" s="79"/>
      <c r="IG6114" s="79"/>
      <c r="IH6114" s="79"/>
      <c r="II6114" s="79"/>
      <c r="IJ6114" s="79"/>
      <c r="IK6114" s="79"/>
      <c r="IL6114" s="79"/>
    </row>
    <row r="6115" s="93" customFormat="1" ht="15.75" customHeight="1" spans="3:246">
      <c r="C6115" s="97"/>
      <c r="D6115" s="98"/>
      <c r="F6115" s="99"/>
      <c r="G6115" s="98"/>
      <c r="IE6115" s="79"/>
      <c r="IF6115" s="79"/>
      <c r="IG6115" s="79"/>
      <c r="IH6115" s="79"/>
      <c r="II6115" s="79"/>
      <c r="IJ6115" s="79"/>
      <c r="IK6115" s="79"/>
      <c r="IL6115" s="79"/>
    </row>
    <row r="6116" s="93" customFormat="1" ht="15.75" customHeight="1" spans="3:246">
      <c r="C6116" s="97"/>
      <c r="D6116" s="98"/>
      <c r="F6116" s="99"/>
      <c r="G6116" s="98"/>
      <c r="IE6116" s="79"/>
      <c r="IF6116" s="79"/>
      <c r="IG6116" s="79"/>
      <c r="IH6116" s="79"/>
      <c r="II6116" s="79"/>
      <c r="IJ6116" s="79"/>
      <c r="IK6116" s="79"/>
      <c r="IL6116" s="79"/>
    </row>
    <row r="6117" s="93" customFormat="1" ht="15.75" customHeight="1" spans="3:246">
      <c r="C6117" s="97"/>
      <c r="D6117" s="98"/>
      <c r="F6117" s="99"/>
      <c r="G6117" s="98"/>
      <c r="IE6117" s="79"/>
      <c r="IF6117" s="79"/>
      <c r="IG6117" s="79"/>
      <c r="IH6117" s="79"/>
      <c r="II6117" s="79"/>
      <c r="IJ6117" s="79"/>
      <c r="IK6117" s="79"/>
      <c r="IL6117" s="79"/>
    </row>
    <row r="6118" s="93" customFormat="1" ht="15.75" customHeight="1" spans="3:246">
      <c r="C6118" s="97"/>
      <c r="D6118" s="98"/>
      <c r="F6118" s="99"/>
      <c r="G6118" s="98"/>
      <c r="IE6118" s="79"/>
      <c r="IF6118" s="79"/>
      <c r="IG6118" s="79"/>
      <c r="IH6118" s="79"/>
      <c r="II6118" s="79"/>
      <c r="IJ6118" s="79"/>
      <c r="IK6118" s="79"/>
      <c r="IL6118" s="79"/>
    </row>
    <row r="6119" s="93" customFormat="1" ht="15.75" customHeight="1" spans="3:246">
      <c r="C6119" s="97"/>
      <c r="D6119" s="98"/>
      <c r="F6119" s="99"/>
      <c r="G6119" s="98"/>
      <c r="IE6119" s="79"/>
      <c r="IF6119" s="79"/>
      <c r="IG6119" s="79"/>
      <c r="IH6119" s="79"/>
      <c r="II6119" s="79"/>
      <c r="IJ6119" s="79"/>
      <c r="IK6119" s="79"/>
      <c r="IL6119" s="79"/>
    </row>
    <row r="6120" s="93" customFormat="1" ht="15.75" customHeight="1" spans="3:246">
      <c r="C6120" s="97"/>
      <c r="D6120" s="98"/>
      <c r="F6120" s="99"/>
      <c r="G6120" s="98"/>
      <c r="IE6120" s="79"/>
      <c r="IF6120" s="79"/>
      <c r="IG6120" s="79"/>
      <c r="IH6120" s="79"/>
      <c r="II6120" s="79"/>
      <c r="IJ6120" s="79"/>
      <c r="IK6120" s="79"/>
      <c r="IL6120" s="79"/>
    </row>
    <row r="6121" s="93" customFormat="1" ht="15.75" customHeight="1" spans="3:246">
      <c r="C6121" s="97"/>
      <c r="D6121" s="98"/>
      <c r="F6121" s="99"/>
      <c r="G6121" s="98"/>
      <c r="IE6121" s="79"/>
      <c r="IF6121" s="79"/>
      <c r="IG6121" s="79"/>
      <c r="IH6121" s="79"/>
      <c r="II6121" s="79"/>
      <c r="IJ6121" s="79"/>
      <c r="IK6121" s="79"/>
      <c r="IL6121" s="79"/>
    </row>
    <row r="6122" s="93" customFormat="1" ht="15.75" customHeight="1" spans="3:246">
      <c r="C6122" s="97"/>
      <c r="D6122" s="98"/>
      <c r="F6122" s="99"/>
      <c r="G6122" s="98"/>
      <c r="IE6122" s="79"/>
      <c r="IF6122" s="79"/>
      <c r="IG6122" s="79"/>
      <c r="IH6122" s="79"/>
      <c r="II6122" s="79"/>
      <c r="IJ6122" s="79"/>
      <c r="IK6122" s="79"/>
      <c r="IL6122" s="79"/>
    </row>
    <row r="6123" s="93" customFormat="1" ht="15.75" customHeight="1" spans="3:246">
      <c r="C6123" s="97"/>
      <c r="D6123" s="98"/>
      <c r="F6123" s="99"/>
      <c r="G6123" s="98"/>
      <c r="IE6123" s="79"/>
      <c r="IF6123" s="79"/>
      <c r="IG6123" s="79"/>
      <c r="IH6123" s="79"/>
      <c r="II6123" s="79"/>
      <c r="IJ6123" s="79"/>
      <c r="IK6123" s="79"/>
      <c r="IL6123" s="79"/>
    </row>
    <row r="6124" s="93" customFormat="1" ht="15.75" customHeight="1" spans="3:246">
      <c r="C6124" s="97"/>
      <c r="D6124" s="98"/>
      <c r="F6124" s="99"/>
      <c r="G6124" s="98"/>
      <c r="IE6124" s="79"/>
      <c r="IF6124" s="79"/>
      <c r="IG6124" s="79"/>
      <c r="IH6124" s="79"/>
      <c r="II6124" s="79"/>
      <c r="IJ6124" s="79"/>
      <c r="IK6124" s="79"/>
      <c r="IL6124" s="79"/>
    </row>
    <row r="6125" s="93" customFormat="1" ht="15.75" customHeight="1" spans="3:246">
      <c r="C6125" s="97"/>
      <c r="D6125" s="98"/>
      <c r="F6125" s="99"/>
      <c r="G6125" s="98"/>
      <c r="IE6125" s="79"/>
      <c r="IF6125" s="79"/>
      <c r="IG6125" s="79"/>
      <c r="IH6125" s="79"/>
      <c r="II6125" s="79"/>
      <c r="IJ6125" s="79"/>
      <c r="IK6125" s="79"/>
      <c r="IL6125" s="79"/>
    </row>
    <row r="6126" s="93" customFormat="1" ht="15.75" customHeight="1" spans="3:246">
      <c r="C6126" s="97"/>
      <c r="D6126" s="98"/>
      <c r="F6126" s="99"/>
      <c r="G6126" s="98"/>
      <c r="IE6126" s="79"/>
      <c r="IF6126" s="79"/>
      <c r="IG6126" s="79"/>
      <c r="IH6126" s="79"/>
      <c r="II6126" s="79"/>
      <c r="IJ6126" s="79"/>
      <c r="IK6126" s="79"/>
      <c r="IL6126" s="79"/>
    </row>
    <row r="6127" s="93" customFormat="1" ht="15.75" customHeight="1" spans="3:246">
      <c r="C6127" s="97"/>
      <c r="D6127" s="98"/>
      <c r="F6127" s="99"/>
      <c r="G6127" s="98"/>
      <c r="IE6127" s="79"/>
      <c r="IF6127" s="79"/>
      <c r="IG6127" s="79"/>
      <c r="IH6127" s="79"/>
      <c r="II6127" s="79"/>
      <c r="IJ6127" s="79"/>
      <c r="IK6127" s="79"/>
      <c r="IL6127" s="79"/>
    </row>
    <row r="6128" s="93" customFormat="1" ht="15.75" customHeight="1" spans="3:246">
      <c r="C6128" s="97"/>
      <c r="D6128" s="98"/>
      <c r="F6128" s="99"/>
      <c r="G6128" s="98"/>
      <c r="IE6128" s="79"/>
      <c r="IF6128" s="79"/>
      <c r="IG6128" s="79"/>
      <c r="IH6128" s="79"/>
      <c r="II6128" s="79"/>
      <c r="IJ6128" s="79"/>
      <c r="IK6128" s="79"/>
      <c r="IL6128" s="79"/>
    </row>
    <row r="6129" s="93" customFormat="1" ht="15.75" customHeight="1" spans="3:246">
      <c r="C6129" s="97"/>
      <c r="D6129" s="98"/>
      <c r="F6129" s="99"/>
      <c r="G6129" s="98"/>
      <c r="IE6129" s="79"/>
      <c r="IF6129" s="79"/>
      <c r="IG6129" s="79"/>
      <c r="IH6129" s="79"/>
      <c r="II6129" s="79"/>
      <c r="IJ6129" s="79"/>
      <c r="IK6129" s="79"/>
      <c r="IL6129" s="79"/>
    </row>
    <row r="6130" s="93" customFormat="1" ht="15.75" customHeight="1" spans="3:246">
      <c r="C6130" s="97"/>
      <c r="D6130" s="98"/>
      <c r="F6130" s="99"/>
      <c r="G6130" s="98"/>
      <c r="IE6130" s="79"/>
      <c r="IF6130" s="79"/>
      <c r="IG6130" s="79"/>
      <c r="IH6130" s="79"/>
      <c r="II6130" s="79"/>
      <c r="IJ6130" s="79"/>
      <c r="IK6130" s="79"/>
      <c r="IL6130" s="79"/>
    </row>
    <row r="6131" s="93" customFormat="1" ht="15.75" customHeight="1" spans="3:246">
      <c r="C6131" s="97"/>
      <c r="D6131" s="98"/>
      <c r="F6131" s="99"/>
      <c r="G6131" s="98"/>
      <c r="IE6131" s="79"/>
      <c r="IF6131" s="79"/>
      <c r="IG6131" s="79"/>
      <c r="IH6131" s="79"/>
      <c r="II6131" s="79"/>
      <c r="IJ6131" s="79"/>
      <c r="IK6131" s="79"/>
      <c r="IL6131" s="79"/>
    </row>
    <row r="6132" s="93" customFormat="1" ht="15.75" customHeight="1" spans="3:246">
      <c r="C6132" s="97"/>
      <c r="D6132" s="98"/>
      <c r="F6132" s="99"/>
      <c r="G6132" s="98"/>
      <c r="IE6132" s="79"/>
      <c r="IF6132" s="79"/>
      <c r="IG6132" s="79"/>
      <c r="IH6132" s="79"/>
      <c r="II6132" s="79"/>
      <c r="IJ6132" s="79"/>
      <c r="IK6132" s="79"/>
      <c r="IL6132" s="79"/>
    </row>
    <row r="6133" s="93" customFormat="1" ht="15.75" customHeight="1" spans="3:246">
      <c r="C6133" s="97"/>
      <c r="D6133" s="98"/>
      <c r="F6133" s="99"/>
      <c r="G6133" s="98"/>
      <c r="IE6133" s="79"/>
      <c r="IF6133" s="79"/>
      <c r="IG6133" s="79"/>
      <c r="IH6133" s="79"/>
      <c r="II6133" s="79"/>
      <c r="IJ6133" s="79"/>
      <c r="IK6133" s="79"/>
      <c r="IL6133" s="79"/>
    </row>
    <row r="6134" s="93" customFormat="1" ht="15.75" customHeight="1" spans="3:246">
      <c r="C6134" s="97"/>
      <c r="D6134" s="98"/>
      <c r="F6134" s="99"/>
      <c r="G6134" s="98"/>
      <c r="IE6134" s="79"/>
      <c r="IF6134" s="79"/>
      <c r="IG6134" s="79"/>
      <c r="IH6134" s="79"/>
      <c r="II6134" s="79"/>
      <c r="IJ6134" s="79"/>
      <c r="IK6134" s="79"/>
      <c r="IL6134" s="79"/>
    </row>
    <row r="6135" s="93" customFormat="1" ht="15.75" customHeight="1" spans="3:246">
      <c r="C6135" s="97"/>
      <c r="D6135" s="98"/>
      <c r="F6135" s="99"/>
      <c r="G6135" s="98"/>
      <c r="IE6135" s="79"/>
      <c r="IF6135" s="79"/>
      <c r="IG6135" s="79"/>
      <c r="IH6135" s="79"/>
      <c r="II6135" s="79"/>
      <c r="IJ6135" s="79"/>
      <c r="IK6135" s="79"/>
      <c r="IL6135" s="79"/>
    </row>
    <row r="6136" s="93" customFormat="1" ht="15.75" customHeight="1" spans="3:246">
      <c r="C6136" s="97"/>
      <c r="D6136" s="98"/>
      <c r="F6136" s="99"/>
      <c r="G6136" s="98"/>
      <c r="IE6136" s="79"/>
      <c r="IF6136" s="79"/>
      <c r="IG6136" s="79"/>
      <c r="IH6136" s="79"/>
      <c r="II6136" s="79"/>
      <c r="IJ6136" s="79"/>
      <c r="IK6136" s="79"/>
      <c r="IL6136" s="79"/>
    </row>
    <row r="6137" s="93" customFormat="1" ht="15.75" customHeight="1" spans="3:246">
      <c r="C6137" s="97"/>
      <c r="D6137" s="98"/>
      <c r="F6137" s="99"/>
      <c r="G6137" s="98"/>
      <c r="IE6137" s="79"/>
      <c r="IF6137" s="79"/>
      <c r="IG6137" s="79"/>
      <c r="IH6137" s="79"/>
      <c r="II6137" s="79"/>
      <c r="IJ6137" s="79"/>
      <c r="IK6137" s="79"/>
      <c r="IL6137" s="79"/>
    </row>
    <row r="6138" s="93" customFormat="1" ht="15.75" customHeight="1" spans="3:246">
      <c r="C6138" s="97"/>
      <c r="D6138" s="98"/>
      <c r="F6138" s="99"/>
      <c r="G6138" s="98"/>
      <c r="IE6138" s="79"/>
      <c r="IF6138" s="79"/>
      <c r="IG6138" s="79"/>
      <c r="IH6138" s="79"/>
      <c r="II6138" s="79"/>
      <c r="IJ6138" s="79"/>
      <c r="IK6138" s="79"/>
      <c r="IL6138" s="79"/>
    </row>
    <row r="6139" s="93" customFormat="1" ht="15.75" customHeight="1" spans="3:246">
      <c r="C6139" s="97"/>
      <c r="D6139" s="98"/>
      <c r="F6139" s="99"/>
      <c r="G6139" s="98"/>
      <c r="IE6139" s="79"/>
      <c r="IF6139" s="79"/>
      <c r="IG6139" s="79"/>
      <c r="IH6139" s="79"/>
      <c r="II6139" s="79"/>
      <c r="IJ6139" s="79"/>
      <c r="IK6139" s="79"/>
      <c r="IL6139" s="79"/>
    </row>
    <row r="6140" s="93" customFormat="1" ht="15.75" customHeight="1" spans="3:246">
      <c r="C6140" s="97"/>
      <c r="D6140" s="98"/>
      <c r="F6140" s="99"/>
      <c r="G6140" s="98"/>
      <c r="IE6140" s="79"/>
      <c r="IF6140" s="79"/>
      <c r="IG6140" s="79"/>
      <c r="IH6140" s="79"/>
      <c r="II6140" s="79"/>
      <c r="IJ6140" s="79"/>
      <c r="IK6140" s="79"/>
      <c r="IL6140" s="79"/>
    </row>
    <row r="6141" s="93" customFormat="1" ht="15.75" customHeight="1" spans="3:246">
      <c r="C6141" s="97"/>
      <c r="D6141" s="98"/>
      <c r="F6141" s="99"/>
      <c r="G6141" s="98"/>
      <c r="IE6141" s="79"/>
      <c r="IF6141" s="79"/>
      <c r="IG6141" s="79"/>
      <c r="IH6141" s="79"/>
      <c r="II6141" s="79"/>
      <c r="IJ6141" s="79"/>
      <c r="IK6141" s="79"/>
      <c r="IL6141" s="79"/>
    </row>
    <row r="6142" s="93" customFormat="1" ht="15.75" customHeight="1" spans="3:246">
      <c r="C6142" s="97"/>
      <c r="D6142" s="98"/>
      <c r="F6142" s="99"/>
      <c r="G6142" s="98"/>
      <c r="IE6142" s="79"/>
      <c r="IF6142" s="79"/>
      <c r="IG6142" s="79"/>
      <c r="IH6142" s="79"/>
      <c r="II6142" s="79"/>
      <c r="IJ6142" s="79"/>
      <c r="IK6142" s="79"/>
      <c r="IL6142" s="79"/>
    </row>
    <row r="6143" s="93" customFormat="1" ht="15.75" customHeight="1" spans="3:246">
      <c r="C6143" s="97"/>
      <c r="D6143" s="98"/>
      <c r="F6143" s="99"/>
      <c r="G6143" s="98"/>
      <c r="IE6143" s="79"/>
      <c r="IF6143" s="79"/>
      <c r="IG6143" s="79"/>
      <c r="IH6143" s="79"/>
      <c r="II6143" s="79"/>
      <c r="IJ6143" s="79"/>
      <c r="IK6143" s="79"/>
      <c r="IL6143" s="79"/>
    </row>
    <row r="6144" s="93" customFormat="1" ht="15.75" customHeight="1" spans="3:246">
      <c r="C6144" s="97"/>
      <c r="D6144" s="98"/>
      <c r="F6144" s="99"/>
      <c r="G6144" s="98"/>
      <c r="IE6144" s="79"/>
      <c r="IF6144" s="79"/>
      <c r="IG6144" s="79"/>
      <c r="IH6144" s="79"/>
      <c r="II6144" s="79"/>
      <c r="IJ6144" s="79"/>
      <c r="IK6144" s="79"/>
      <c r="IL6144" s="79"/>
    </row>
    <row r="6145" s="93" customFormat="1" ht="15.75" customHeight="1" spans="3:246">
      <c r="C6145" s="97"/>
      <c r="D6145" s="98"/>
      <c r="F6145" s="99"/>
      <c r="G6145" s="98"/>
      <c r="IE6145" s="79"/>
      <c r="IF6145" s="79"/>
      <c r="IG6145" s="79"/>
      <c r="IH6145" s="79"/>
      <c r="II6145" s="79"/>
      <c r="IJ6145" s="79"/>
      <c r="IK6145" s="79"/>
      <c r="IL6145" s="79"/>
    </row>
    <row r="6146" s="93" customFormat="1" ht="15.75" customHeight="1" spans="3:246">
      <c r="C6146" s="97"/>
      <c r="D6146" s="98"/>
      <c r="F6146" s="99"/>
      <c r="G6146" s="98"/>
      <c r="IE6146" s="79"/>
      <c r="IF6146" s="79"/>
      <c r="IG6146" s="79"/>
      <c r="IH6146" s="79"/>
      <c r="II6146" s="79"/>
      <c r="IJ6146" s="79"/>
      <c r="IK6146" s="79"/>
      <c r="IL6146" s="79"/>
    </row>
    <row r="6147" s="93" customFormat="1" ht="15.75" customHeight="1" spans="3:246">
      <c r="C6147" s="97"/>
      <c r="D6147" s="98"/>
      <c r="F6147" s="99"/>
      <c r="G6147" s="98"/>
      <c r="IE6147" s="79"/>
      <c r="IF6147" s="79"/>
      <c r="IG6147" s="79"/>
      <c r="IH6147" s="79"/>
      <c r="II6147" s="79"/>
      <c r="IJ6147" s="79"/>
      <c r="IK6147" s="79"/>
      <c r="IL6147" s="79"/>
    </row>
    <row r="6148" s="93" customFormat="1" ht="15.75" customHeight="1" spans="3:246">
      <c r="C6148" s="97"/>
      <c r="D6148" s="98"/>
      <c r="F6148" s="99"/>
      <c r="G6148" s="98"/>
      <c r="IE6148" s="79"/>
      <c r="IF6148" s="79"/>
      <c r="IG6148" s="79"/>
      <c r="IH6148" s="79"/>
      <c r="II6148" s="79"/>
      <c r="IJ6148" s="79"/>
      <c r="IK6148" s="79"/>
      <c r="IL6148" s="79"/>
    </row>
    <row r="6149" s="93" customFormat="1" ht="15.75" customHeight="1" spans="3:246">
      <c r="C6149" s="97"/>
      <c r="D6149" s="98"/>
      <c r="F6149" s="99"/>
      <c r="G6149" s="98"/>
      <c r="IE6149" s="79"/>
      <c r="IF6149" s="79"/>
      <c r="IG6149" s="79"/>
      <c r="IH6149" s="79"/>
      <c r="II6149" s="79"/>
      <c r="IJ6149" s="79"/>
      <c r="IK6149" s="79"/>
      <c r="IL6149" s="79"/>
    </row>
    <row r="6150" s="93" customFormat="1" ht="15.75" customHeight="1" spans="3:246">
      <c r="C6150" s="97"/>
      <c r="D6150" s="98"/>
      <c r="F6150" s="99"/>
      <c r="G6150" s="98"/>
      <c r="IE6150" s="79"/>
      <c r="IF6150" s="79"/>
      <c r="IG6150" s="79"/>
      <c r="IH6150" s="79"/>
      <c r="II6150" s="79"/>
      <c r="IJ6150" s="79"/>
      <c r="IK6150" s="79"/>
      <c r="IL6150" s="79"/>
    </row>
    <row r="6151" s="93" customFormat="1" ht="15.75" customHeight="1" spans="3:246">
      <c r="C6151" s="97"/>
      <c r="D6151" s="98"/>
      <c r="F6151" s="99"/>
      <c r="G6151" s="98"/>
      <c r="IE6151" s="79"/>
      <c r="IF6151" s="79"/>
      <c r="IG6151" s="79"/>
      <c r="IH6151" s="79"/>
      <c r="II6151" s="79"/>
      <c r="IJ6151" s="79"/>
      <c r="IK6151" s="79"/>
      <c r="IL6151" s="79"/>
    </row>
    <row r="6152" s="93" customFormat="1" ht="15.75" customHeight="1" spans="3:246">
      <c r="C6152" s="97"/>
      <c r="D6152" s="98"/>
      <c r="F6152" s="99"/>
      <c r="G6152" s="98"/>
      <c r="IE6152" s="79"/>
      <c r="IF6152" s="79"/>
      <c r="IG6152" s="79"/>
      <c r="IH6152" s="79"/>
      <c r="II6152" s="79"/>
      <c r="IJ6152" s="79"/>
      <c r="IK6152" s="79"/>
      <c r="IL6152" s="79"/>
    </row>
    <row r="6153" s="93" customFormat="1" ht="15.75" customHeight="1" spans="3:246">
      <c r="C6153" s="97"/>
      <c r="D6153" s="98"/>
      <c r="F6153" s="99"/>
      <c r="G6153" s="98"/>
      <c r="IE6153" s="79"/>
      <c r="IF6153" s="79"/>
      <c r="IG6153" s="79"/>
      <c r="IH6153" s="79"/>
      <c r="II6153" s="79"/>
      <c r="IJ6153" s="79"/>
      <c r="IK6153" s="79"/>
      <c r="IL6153" s="79"/>
    </row>
    <row r="6154" s="93" customFormat="1" ht="15.75" customHeight="1" spans="3:246">
      <c r="C6154" s="97"/>
      <c r="D6154" s="98"/>
      <c r="F6154" s="99"/>
      <c r="G6154" s="98"/>
      <c r="IE6154" s="79"/>
      <c r="IF6154" s="79"/>
      <c r="IG6154" s="79"/>
      <c r="IH6154" s="79"/>
      <c r="II6154" s="79"/>
      <c r="IJ6154" s="79"/>
      <c r="IK6154" s="79"/>
      <c r="IL6154" s="79"/>
    </row>
    <row r="6155" s="93" customFormat="1" ht="15.75" customHeight="1" spans="3:246">
      <c r="C6155" s="97"/>
      <c r="D6155" s="98"/>
      <c r="F6155" s="99"/>
      <c r="G6155" s="98"/>
      <c r="IE6155" s="79"/>
      <c r="IF6155" s="79"/>
      <c r="IG6155" s="79"/>
      <c r="IH6155" s="79"/>
      <c r="II6155" s="79"/>
      <c r="IJ6155" s="79"/>
      <c r="IK6155" s="79"/>
      <c r="IL6155" s="79"/>
    </row>
    <row r="6156" s="93" customFormat="1" ht="15.75" customHeight="1" spans="3:246">
      <c r="C6156" s="97"/>
      <c r="D6156" s="98"/>
      <c r="F6156" s="99"/>
      <c r="G6156" s="98"/>
      <c r="IE6156" s="79"/>
      <c r="IF6156" s="79"/>
      <c r="IG6156" s="79"/>
      <c r="IH6156" s="79"/>
      <c r="II6156" s="79"/>
      <c r="IJ6156" s="79"/>
      <c r="IK6156" s="79"/>
      <c r="IL6156" s="79"/>
    </row>
    <row r="6157" s="93" customFormat="1" ht="15.75" customHeight="1" spans="3:246">
      <c r="C6157" s="97"/>
      <c r="D6157" s="98"/>
      <c r="F6157" s="99"/>
      <c r="G6157" s="98"/>
      <c r="IE6157" s="79"/>
      <c r="IF6157" s="79"/>
      <c r="IG6157" s="79"/>
      <c r="IH6157" s="79"/>
      <c r="II6157" s="79"/>
      <c r="IJ6157" s="79"/>
      <c r="IK6157" s="79"/>
      <c r="IL6157" s="79"/>
    </row>
    <row r="6158" s="93" customFormat="1" ht="15.75" customHeight="1" spans="3:246">
      <c r="C6158" s="97"/>
      <c r="D6158" s="98"/>
      <c r="F6158" s="99"/>
      <c r="G6158" s="98"/>
      <c r="IE6158" s="79"/>
      <c r="IF6158" s="79"/>
      <c r="IG6158" s="79"/>
      <c r="IH6158" s="79"/>
      <c r="II6158" s="79"/>
      <c r="IJ6158" s="79"/>
      <c r="IK6158" s="79"/>
      <c r="IL6158" s="79"/>
    </row>
    <row r="6159" s="93" customFormat="1" ht="15.75" customHeight="1" spans="3:246">
      <c r="C6159" s="97"/>
      <c r="D6159" s="98"/>
      <c r="F6159" s="99"/>
      <c r="G6159" s="98"/>
      <c r="IE6159" s="79"/>
      <c r="IF6159" s="79"/>
      <c r="IG6159" s="79"/>
      <c r="IH6159" s="79"/>
      <c r="II6159" s="79"/>
      <c r="IJ6159" s="79"/>
      <c r="IK6159" s="79"/>
      <c r="IL6159" s="79"/>
    </row>
    <row r="6160" s="93" customFormat="1" ht="15.75" customHeight="1" spans="3:246">
      <c r="C6160" s="97"/>
      <c r="D6160" s="98"/>
      <c r="F6160" s="99"/>
      <c r="G6160" s="98"/>
      <c r="IE6160" s="79"/>
      <c r="IF6160" s="79"/>
      <c r="IG6160" s="79"/>
      <c r="IH6160" s="79"/>
      <c r="II6160" s="79"/>
      <c r="IJ6160" s="79"/>
      <c r="IK6160" s="79"/>
      <c r="IL6160" s="79"/>
    </row>
    <row r="6161" s="93" customFormat="1" ht="15.75" customHeight="1" spans="3:246">
      <c r="C6161" s="97"/>
      <c r="D6161" s="98"/>
      <c r="F6161" s="99"/>
      <c r="G6161" s="98"/>
      <c r="IE6161" s="79"/>
      <c r="IF6161" s="79"/>
      <c r="IG6161" s="79"/>
      <c r="IH6161" s="79"/>
      <c r="II6161" s="79"/>
      <c r="IJ6161" s="79"/>
      <c r="IK6161" s="79"/>
      <c r="IL6161" s="79"/>
    </row>
    <row r="6162" s="93" customFormat="1" ht="15.75" customHeight="1" spans="3:246">
      <c r="C6162" s="97"/>
      <c r="D6162" s="98"/>
      <c r="F6162" s="99"/>
      <c r="G6162" s="98"/>
      <c r="IE6162" s="79"/>
      <c r="IF6162" s="79"/>
      <c r="IG6162" s="79"/>
      <c r="IH6162" s="79"/>
      <c r="II6162" s="79"/>
      <c r="IJ6162" s="79"/>
      <c r="IK6162" s="79"/>
      <c r="IL6162" s="79"/>
    </row>
    <row r="6163" s="93" customFormat="1" ht="15.75" customHeight="1" spans="3:246">
      <c r="C6163" s="97"/>
      <c r="D6163" s="98"/>
      <c r="F6163" s="99"/>
      <c r="G6163" s="98"/>
      <c r="IE6163" s="79"/>
      <c r="IF6163" s="79"/>
      <c r="IG6163" s="79"/>
      <c r="IH6163" s="79"/>
      <c r="II6163" s="79"/>
      <c r="IJ6163" s="79"/>
      <c r="IK6163" s="79"/>
      <c r="IL6163" s="79"/>
    </row>
    <row r="6164" s="93" customFormat="1" ht="15.75" customHeight="1" spans="3:246">
      <c r="C6164" s="97"/>
      <c r="D6164" s="98"/>
      <c r="F6164" s="99"/>
      <c r="G6164" s="98"/>
      <c r="IE6164" s="79"/>
      <c r="IF6164" s="79"/>
      <c r="IG6164" s="79"/>
      <c r="IH6164" s="79"/>
      <c r="II6164" s="79"/>
      <c r="IJ6164" s="79"/>
      <c r="IK6164" s="79"/>
      <c r="IL6164" s="79"/>
    </row>
    <row r="6165" s="93" customFormat="1" ht="15.75" customHeight="1" spans="3:246">
      <c r="C6165" s="97"/>
      <c r="D6165" s="98"/>
      <c r="F6165" s="99"/>
      <c r="G6165" s="98"/>
      <c r="IE6165" s="79"/>
      <c r="IF6165" s="79"/>
      <c r="IG6165" s="79"/>
      <c r="IH6165" s="79"/>
      <c r="II6165" s="79"/>
      <c r="IJ6165" s="79"/>
      <c r="IK6165" s="79"/>
      <c r="IL6165" s="79"/>
    </row>
    <row r="6166" s="93" customFormat="1" ht="15.75" customHeight="1" spans="3:246">
      <c r="C6166" s="97"/>
      <c r="D6166" s="98"/>
      <c r="F6166" s="99"/>
      <c r="G6166" s="98"/>
      <c r="IE6166" s="79"/>
      <c r="IF6166" s="79"/>
      <c r="IG6166" s="79"/>
      <c r="IH6166" s="79"/>
      <c r="II6166" s="79"/>
      <c r="IJ6166" s="79"/>
      <c r="IK6166" s="79"/>
      <c r="IL6166" s="79"/>
    </row>
    <row r="6167" s="93" customFormat="1" ht="15.75" customHeight="1" spans="3:246">
      <c r="C6167" s="97"/>
      <c r="D6167" s="98"/>
      <c r="F6167" s="99"/>
      <c r="G6167" s="98"/>
      <c r="IE6167" s="79"/>
      <c r="IF6167" s="79"/>
      <c r="IG6167" s="79"/>
      <c r="IH6167" s="79"/>
      <c r="II6167" s="79"/>
      <c r="IJ6167" s="79"/>
      <c r="IK6167" s="79"/>
      <c r="IL6167" s="79"/>
    </row>
    <row r="6168" s="93" customFormat="1" ht="15.75" customHeight="1" spans="3:246">
      <c r="C6168" s="97"/>
      <c r="D6168" s="98"/>
      <c r="F6168" s="99"/>
      <c r="G6168" s="98"/>
      <c r="IE6168" s="79"/>
      <c r="IF6168" s="79"/>
      <c r="IG6168" s="79"/>
      <c r="IH6168" s="79"/>
      <c r="II6168" s="79"/>
      <c r="IJ6168" s="79"/>
      <c r="IK6168" s="79"/>
      <c r="IL6168" s="79"/>
    </row>
    <row r="6169" s="93" customFormat="1" ht="15.75" customHeight="1" spans="3:246">
      <c r="C6169" s="97"/>
      <c r="D6169" s="98"/>
      <c r="F6169" s="99"/>
      <c r="G6169" s="98"/>
      <c r="IE6169" s="79"/>
      <c r="IF6169" s="79"/>
      <c r="IG6169" s="79"/>
      <c r="IH6169" s="79"/>
      <c r="II6169" s="79"/>
      <c r="IJ6169" s="79"/>
      <c r="IK6169" s="79"/>
      <c r="IL6169" s="79"/>
    </row>
    <row r="6170" s="93" customFormat="1" ht="15.75" customHeight="1" spans="3:246">
      <c r="C6170" s="97"/>
      <c r="D6170" s="98"/>
      <c r="F6170" s="99"/>
      <c r="G6170" s="98"/>
      <c r="IE6170" s="79"/>
      <c r="IF6170" s="79"/>
      <c r="IG6170" s="79"/>
      <c r="IH6170" s="79"/>
      <c r="II6170" s="79"/>
      <c r="IJ6170" s="79"/>
      <c r="IK6170" s="79"/>
      <c r="IL6170" s="79"/>
    </row>
    <row r="6171" s="93" customFormat="1" ht="15.75" customHeight="1" spans="3:246">
      <c r="C6171" s="97"/>
      <c r="D6171" s="98"/>
      <c r="F6171" s="99"/>
      <c r="G6171" s="98"/>
      <c r="IE6171" s="79"/>
      <c r="IF6171" s="79"/>
      <c r="IG6171" s="79"/>
      <c r="IH6171" s="79"/>
      <c r="II6171" s="79"/>
      <c r="IJ6171" s="79"/>
      <c r="IK6171" s="79"/>
      <c r="IL6171" s="79"/>
    </row>
    <row r="6172" s="93" customFormat="1" ht="15.75" customHeight="1" spans="3:246">
      <c r="C6172" s="97"/>
      <c r="D6172" s="98"/>
      <c r="F6172" s="99"/>
      <c r="G6172" s="98"/>
      <c r="IE6172" s="79"/>
      <c r="IF6172" s="79"/>
      <c r="IG6172" s="79"/>
      <c r="IH6172" s="79"/>
      <c r="II6172" s="79"/>
      <c r="IJ6172" s="79"/>
      <c r="IK6172" s="79"/>
      <c r="IL6172" s="79"/>
    </row>
    <row r="6173" s="93" customFormat="1" ht="15.75" customHeight="1" spans="3:246">
      <c r="C6173" s="97"/>
      <c r="D6173" s="98"/>
      <c r="F6173" s="99"/>
      <c r="G6173" s="98"/>
      <c r="IE6173" s="79"/>
      <c r="IF6173" s="79"/>
      <c r="IG6173" s="79"/>
      <c r="IH6173" s="79"/>
      <c r="II6173" s="79"/>
      <c r="IJ6173" s="79"/>
      <c r="IK6173" s="79"/>
      <c r="IL6173" s="79"/>
    </row>
    <row r="6174" s="93" customFormat="1" ht="15.75" customHeight="1" spans="3:246">
      <c r="C6174" s="97"/>
      <c r="D6174" s="98"/>
      <c r="F6174" s="99"/>
      <c r="G6174" s="98"/>
      <c r="IE6174" s="79"/>
      <c r="IF6174" s="79"/>
      <c r="IG6174" s="79"/>
      <c r="IH6174" s="79"/>
      <c r="II6174" s="79"/>
      <c r="IJ6174" s="79"/>
      <c r="IK6174" s="79"/>
      <c r="IL6174" s="79"/>
    </row>
    <row r="6175" s="93" customFormat="1" ht="15.75" customHeight="1" spans="3:246">
      <c r="C6175" s="97"/>
      <c r="D6175" s="98"/>
      <c r="F6175" s="99"/>
      <c r="G6175" s="98"/>
      <c r="IE6175" s="79"/>
      <c r="IF6175" s="79"/>
      <c r="IG6175" s="79"/>
      <c r="IH6175" s="79"/>
      <c r="II6175" s="79"/>
      <c r="IJ6175" s="79"/>
      <c r="IK6175" s="79"/>
      <c r="IL6175" s="79"/>
    </row>
    <row r="6176" s="93" customFormat="1" ht="15.75" customHeight="1" spans="3:246">
      <c r="C6176" s="97"/>
      <c r="D6176" s="98"/>
      <c r="F6176" s="99"/>
      <c r="G6176" s="98"/>
      <c r="IE6176" s="79"/>
      <c r="IF6176" s="79"/>
      <c r="IG6176" s="79"/>
      <c r="IH6176" s="79"/>
      <c r="II6176" s="79"/>
      <c r="IJ6176" s="79"/>
      <c r="IK6176" s="79"/>
      <c r="IL6176" s="79"/>
    </row>
    <row r="6177" s="93" customFormat="1" ht="15.75" customHeight="1" spans="3:246">
      <c r="C6177" s="97"/>
      <c r="D6177" s="98"/>
      <c r="F6177" s="99"/>
      <c r="G6177" s="98"/>
      <c r="IE6177" s="79"/>
      <c r="IF6177" s="79"/>
      <c r="IG6177" s="79"/>
      <c r="IH6177" s="79"/>
      <c r="II6177" s="79"/>
      <c r="IJ6177" s="79"/>
      <c r="IK6177" s="79"/>
      <c r="IL6177" s="79"/>
    </row>
    <row r="6178" s="93" customFormat="1" ht="15.75" customHeight="1" spans="3:246">
      <c r="C6178" s="97"/>
      <c r="D6178" s="98"/>
      <c r="F6178" s="99"/>
      <c r="G6178" s="98"/>
      <c r="IE6178" s="79"/>
      <c r="IF6178" s="79"/>
      <c r="IG6178" s="79"/>
      <c r="IH6178" s="79"/>
      <c r="II6178" s="79"/>
      <c r="IJ6178" s="79"/>
      <c r="IK6178" s="79"/>
      <c r="IL6178" s="79"/>
    </row>
    <row r="6179" s="93" customFormat="1" ht="15.75" customHeight="1" spans="3:246">
      <c r="C6179" s="97"/>
      <c r="D6179" s="98"/>
      <c r="F6179" s="99"/>
      <c r="G6179" s="98"/>
      <c r="IE6179" s="79"/>
      <c r="IF6179" s="79"/>
      <c r="IG6179" s="79"/>
      <c r="IH6179" s="79"/>
      <c r="II6179" s="79"/>
      <c r="IJ6179" s="79"/>
      <c r="IK6179" s="79"/>
      <c r="IL6179" s="79"/>
    </row>
    <row r="6180" s="93" customFormat="1" ht="15.75" customHeight="1" spans="3:246">
      <c r="C6180" s="97"/>
      <c r="D6180" s="98"/>
      <c r="F6180" s="99"/>
      <c r="G6180" s="98"/>
      <c r="IE6180" s="79"/>
      <c r="IF6180" s="79"/>
      <c r="IG6180" s="79"/>
      <c r="IH6180" s="79"/>
      <c r="II6180" s="79"/>
      <c r="IJ6180" s="79"/>
      <c r="IK6180" s="79"/>
      <c r="IL6180" s="79"/>
    </row>
    <row r="6181" s="93" customFormat="1" ht="15.75" customHeight="1" spans="3:246">
      <c r="C6181" s="97"/>
      <c r="D6181" s="98"/>
      <c r="F6181" s="99"/>
      <c r="G6181" s="98"/>
      <c r="IE6181" s="79"/>
      <c r="IF6181" s="79"/>
      <c r="IG6181" s="79"/>
      <c r="IH6181" s="79"/>
      <c r="II6181" s="79"/>
      <c r="IJ6181" s="79"/>
      <c r="IK6181" s="79"/>
      <c r="IL6181" s="79"/>
    </row>
    <row r="6182" s="93" customFormat="1" ht="15.75" customHeight="1" spans="3:246">
      <c r="C6182" s="97"/>
      <c r="D6182" s="98"/>
      <c r="F6182" s="99"/>
      <c r="G6182" s="98"/>
      <c r="IE6182" s="79"/>
      <c r="IF6182" s="79"/>
      <c r="IG6182" s="79"/>
      <c r="IH6182" s="79"/>
      <c r="II6182" s="79"/>
      <c r="IJ6182" s="79"/>
      <c r="IK6182" s="79"/>
      <c r="IL6182" s="79"/>
    </row>
    <row r="6183" s="93" customFormat="1" ht="15.75" customHeight="1" spans="3:246">
      <c r="C6183" s="97"/>
      <c r="D6183" s="98"/>
      <c r="F6183" s="99"/>
      <c r="G6183" s="98"/>
      <c r="IE6183" s="79"/>
      <c r="IF6183" s="79"/>
      <c r="IG6183" s="79"/>
      <c r="IH6183" s="79"/>
      <c r="II6183" s="79"/>
      <c r="IJ6183" s="79"/>
      <c r="IK6183" s="79"/>
      <c r="IL6183" s="79"/>
    </row>
    <row r="6184" s="93" customFormat="1" ht="15.75" customHeight="1" spans="3:246">
      <c r="C6184" s="97"/>
      <c r="D6184" s="98"/>
      <c r="F6184" s="99"/>
      <c r="G6184" s="98"/>
      <c r="IE6184" s="79"/>
      <c r="IF6184" s="79"/>
      <c r="IG6184" s="79"/>
      <c r="IH6184" s="79"/>
      <c r="II6184" s="79"/>
      <c r="IJ6184" s="79"/>
      <c r="IK6184" s="79"/>
      <c r="IL6184" s="79"/>
    </row>
    <row r="6185" s="93" customFormat="1" ht="15.75" customHeight="1" spans="3:246">
      <c r="C6185" s="97"/>
      <c r="D6185" s="98"/>
      <c r="F6185" s="99"/>
      <c r="G6185" s="98"/>
      <c r="IE6185" s="79"/>
      <c r="IF6185" s="79"/>
      <c r="IG6185" s="79"/>
      <c r="IH6185" s="79"/>
      <c r="II6185" s="79"/>
      <c r="IJ6185" s="79"/>
      <c r="IK6185" s="79"/>
      <c r="IL6185" s="79"/>
    </row>
    <row r="6186" s="93" customFormat="1" ht="15.75" customHeight="1" spans="3:246">
      <c r="C6186" s="97"/>
      <c r="D6186" s="98"/>
      <c r="F6186" s="99"/>
      <c r="G6186" s="98"/>
      <c r="IE6186" s="79"/>
      <c r="IF6186" s="79"/>
      <c r="IG6186" s="79"/>
      <c r="IH6186" s="79"/>
      <c r="II6186" s="79"/>
      <c r="IJ6186" s="79"/>
      <c r="IK6186" s="79"/>
      <c r="IL6186" s="79"/>
    </row>
    <row r="6187" s="93" customFormat="1" ht="15.75" customHeight="1" spans="3:246">
      <c r="C6187" s="97"/>
      <c r="D6187" s="98"/>
      <c r="F6187" s="99"/>
      <c r="G6187" s="98"/>
      <c r="IE6187" s="79"/>
      <c r="IF6187" s="79"/>
      <c r="IG6187" s="79"/>
      <c r="IH6187" s="79"/>
      <c r="II6187" s="79"/>
      <c r="IJ6187" s="79"/>
      <c r="IK6187" s="79"/>
      <c r="IL6187" s="79"/>
    </row>
    <row r="6188" s="93" customFormat="1" ht="15.75" customHeight="1" spans="3:246">
      <c r="C6188" s="97"/>
      <c r="D6188" s="98"/>
      <c r="F6188" s="99"/>
      <c r="G6188" s="98"/>
      <c r="IE6188" s="79"/>
      <c r="IF6188" s="79"/>
      <c r="IG6188" s="79"/>
      <c r="IH6188" s="79"/>
      <c r="II6188" s="79"/>
      <c r="IJ6188" s="79"/>
      <c r="IK6188" s="79"/>
      <c r="IL6188" s="79"/>
    </row>
    <row r="6189" s="93" customFormat="1" ht="15.75" customHeight="1" spans="3:246">
      <c r="C6189" s="97"/>
      <c r="D6189" s="98"/>
      <c r="F6189" s="99"/>
      <c r="G6189" s="98"/>
      <c r="IE6189" s="79"/>
      <c r="IF6189" s="79"/>
      <c r="IG6189" s="79"/>
      <c r="IH6189" s="79"/>
      <c r="II6189" s="79"/>
      <c r="IJ6189" s="79"/>
      <c r="IK6189" s="79"/>
      <c r="IL6189" s="79"/>
    </row>
    <row r="6190" s="93" customFormat="1" ht="15.75" customHeight="1" spans="3:246">
      <c r="C6190" s="97"/>
      <c r="D6190" s="98"/>
      <c r="F6190" s="99"/>
      <c r="G6190" s="98"/>
      <c r="IE6190" s="79"/>
      <c r="IF6190" s="79"/>
      <c r="IG6190" s="79"/>
      <c r="IH6190" s="79"/>
      <c r="II6190" s="79"/>
      <c r="IJ6190" s="79"/>
      <c r="IK6190" s="79"/>
      <c r="IL6190" s="79"/>
    </row>
    <row r="6191" s="93" customFormat="1" ht="15.75" customHeight="1" spans="3:246">
      <c r="C6191" s="97"/>
      <c r="D6191" s="98"/>
      <c r="F6191" s="99"/>
      <c r="G6191" s="98"/>
      <c r="IE6191" s="79"/>
      <c r="IF6191" s="79"/>
      <c r="IG6191" s="79"/>
      <c r="IH6191" s="79"/>
      <c r="II6191" s="79"/>
      <c r="IJ6191" s="79"/>
      <c r="IK6191" s="79"/>
      <c r="IL6191" s="79"/>
    </row>
    <row r="6192" s="93" customFormat="1" ht="15.75" customHeight="1" spans="3:246">
      <c r="C6192" s="97"/>
      <c r="D6192" s="98"/>
      <c r="F6192" s="99"/>
      <c r="G6192" s="98"/>
      <c r="IE6192" s="79"/>
      <c r="IF6192" s="79"/>
      <c r="IG6192" s="79"/>
      <c r="IH6192" s="79"/>
      <c r="II6192" s="79"/>
      <c r="IJ6192" s="79"/>
      <c r="IK6192" s="79"/>
      <c r="IL6192" s="79"/>
    </row>
    <row r="6193" s="93" customFormat="1" ht="15.75" customHeight="1" spans="3:246">
      <c r="C6193" s="97"/>
      <c r="D6193" s="98"/>
      <c r="F6193" s="99"/>
      <c r="G6193" s="98"/>
      <c r="IE6193" s="79"/>
      <c r="IF6193" s="79"/>
      <c r="IG6193" s="79"/>
      <c r="IH6193" s="79"/>
      <c r="II6193" s="79"/>
      <c r="IJ6193" s="79"/>
      <c r="IK6193" s="79"/>
      <c r="IL6193" s="79"/>
    </row>
    <row r="6194" s="93" customFormat="1" ht="15.75" customHeight="1" spans="3:246">
      <c r="C6194" s="97"/>
      <c r="D6194" s="98"/>
      <c r="F6194" s="99"/>
      <c r="G6194" s="98"/>
      <c r="IE6194" s="79"/>
      <c r="IF6194" s="79"/>
      <c r="IG6194" s="79"/>
      <c r="IH6194" s="79"/>
      <c r="II6194" s="79"/>
      <c r="IJ6194" s="79"/>
      <c r="IK6194" s="79"/>
      <c r="IL6194" s="79"/>
    </row>
    <row r="6195" s="93" customFormat="1" ht="15.75" customHeight="1" spans="3:246">
      <c r="C6195" s="97"/>
      <c r="D6195" s="98"/>
      <c r="F6195" s="99"/>
      <c r="G6195" s="98"/>
      <c r="IE6195" s="79"/>
      <c r="IF6195" s="79"/>
      <c r="IG6195" s="79"/>
      <c r="IH6195" s="79"/>
      <c r="II6195" s="79"/>
      <c r="IJ6195" s="79"/>
      <c r="IK6195" s="79"/>
      <c r="IL6195" s="79"/>
    </row>
    <row r="6196" s="93" customFormat="1" ht="15.75" customHeight="1" spans="3:246">
      <c r="C6196" s="97"/>
      <c r="D6196" s="98"/>
      <c r="F6196" s="99"/>
      <c r="G6196" s="98"/>
      <c r="IE6196" s="79"/>
      <c r="IF6196" s="79"/>
      <c r="IG6196" s="79"/>
      <c r="IH6196" s="79"/>
      <c r="II6196" s="79"/>
      <c r="IJ6196" s="79"/>
      <c r="IK6196" s="79"/>
      <c r="IL6196" s="79"/>
    </row>
    <row r="6197" s="93" customFormat="1" ht="15.75" customHeight="1" spans="3:246">
      <c r="C6197" s="97"/>
      <c r="D6197" s="98"/>
      <c r="F6197" s="99"/>
      <c r="G6197" s="98"/>
      <c r="IE6197" s="79"/>
      <c r="IF6197" s="79"/>
      <c r="IG6197" s="79"/>
      <c r="IH6197" s="79"/>
      <c r="II6197" s="79"/>
      <c r="IJ6197" s="79"/>
      <c r="IK6197" s="79"/>
      <c r="IL6197" s="79"/>
    </row>
    <row r="6198" s="93" customFormat="1" ht="15.75" customHeight="1" spans="3:246">
      <c r="C6198" s="97"/>
      <c r="D6198" s="98"/>
      <c r="F6198" s="99"/>
      <c r="G6198" s="98"/>
      <c r="IE6198" s="79"/>
      <c r="IF6198" s="79"/>
      <c r="IG6198" s="79"/>
      <c r="IH6198" s="79"/>
      <c r="II6198" s="79"/>
      <c r="IJ6198" s="79"/>
      <c r="IK6198" s="79"/>
      <c r="IL6198" s="79"/>
    </row>
    <row r="6199" s="93" customFormat="1" ht="15.75" customHeight="1" spans="3:246">
      <c r="C6199" s="97"/>
      <c r="D6199" s="98"/>
      <c r="F6199" s="99"/>
      <c r="G6199" s="98"/>
      <c r="IE6199" s="79"/>
      <c r="IF6199" s="79"/>
      <c r="IG6199" s="79"/>
      <c r="IH6199" s="79"/>
      <c r="II6199" s="79"/>
      <c r="IJ6199" s="79"/>
      <c r="IK6199" s="79"/>
      <c r="IL6199" s="79"/>
    </row>
    <row r="6200" s="93" customFormat="1" ht="15.75" customHeight="1" spans="3:246">
      <c r="C6200" s="97"/>
      <c r="D6200" s="98"/>
      <c r="F6200" s="99"/>
      <c r="G6200" s="98"/>
      <c r="IE6200" s="79"/>
      <c r="IF6200" s="79"/>
      <c r="IG6200" s="79"/>
      <c r="IH6200" s="79"/>
      <c r="II6200" s="79"/>
      <c r="IJ6200" s="79"/>
      <c r="IK6200" s="79"/>
      <c r="IL6200" s="79"/>
    </row>
    <row r="6201" s="93" customFormat="1" ht="15.75" customHeight="1" spans="3:246">
      <c r="C6201" s="97"/>
      <c r="D6201" s="98"/>
      <c r="F6201" s="99"/>
      <c r="G6201" s="98"/>
      <c r="IE6201" s="79"/>
      <c r="IF6201" s="79"/>
      <c r="IG6201" s="79"/>
      <c r="IH6201" s="79"/>
      <c r="II6201" s="79"/>
      <c r="IJ6201" s="79"/>
      <c r="IK6201" s="79"/>
      <c r="IL6201" s="79"/>
    </row>
    <row r="6202" s="93" customFormat="1" ht="15.75" customHeight="1" spans="3:246">
      <c r="C6202" s="97"/>
      <c r="D6202" s="98"/>
      <c r="F6202" s="99"/>
      <c r="G6202" s="98"/>
      <c r="IE6202" s="79"/>
      <c r="IF6202" s="79"/>
      <c r="IG6202" s="79"/>
      <c r="IH6202" s="79"/>
      <c r="II6202" s="79"/>
      <c r="IJ6202" s="79"/>
      <c r="IK6202" s="79"/>
      <c r="IL6202" s="79"/>
    </row>
    <row r="6203" s="93" customFormat="1" ht="15.75" customHeight="1" spans="3:246">
      <c r="C6203" s="97"/>
      <c r="D6203" s="98"/>
      <c r="F6203" s="99"/>
      <c r="G6203" s="98"/>
      <c r="IE6203" s="79"/>
      <c r="IF6203" s="79"/>
      <c r="IG6203" s="79"/>
      <c r="IH6203" s="79"/>
      <c r="II6203" s="79"/>
      <c r="IJ6203" s="79"/>
      <c r="IK6203" s="79"/>
      <c r="IL6203" s="79"/>
    </row>
    <row r="6204" s="93" customFormat="1" ht="15.75" customHeight="1" spans="3:246">
      <c r="C6204" s="97"/>
      <c r="D6204" s="98"/>
      <c r="F6204" s="99"/>
      <c r="G6204" s="98"/>
      <c r="IE6204" s="79"/>
      <c r="IF6204" s="79"/>
      <c r="IG6204" s="79"/>
      <c r="IH6204" s="79"/>
      <c r="II6204" s="79"/>
      <c r="IJ6204" s="79"/>
      <c r="IK6204" s="79"/>
      <c r="IL6204" s="79"/>
    </row>
    <row r="6205" s="93" customFormat="1" ht="15.75" customHeight="1" spans="3:246">
      <c r="C6205" s="97"/>
      <c r="D6205" s="98"/>
      <c r="F6205" s="99"/>
      <c r="G6205" s="98"/>
      <c r="IE6205" s="79"/>
      <c r="IF6205" s="79"/>
      <c r="IG6205" s="79"/>
      <c r="IH6205" s="79"/>
      <c r="II6205" s="79"/>
      <c r="IJ6205" s="79"/>
      <c r="IK6205" s="79"/>
      <c r="IL6205" s="79"/>
    </row>
    <row r="6206" s="93" customFormat="1" ht="15.75" customHeight="1" spans="3:246">
      <c r="C6206" s="97"/>
      <c r="D6206" s="98"/>
      <c r="F6206" s="99"/>
      <c r="G6206" s="98"/>
      <c r="IE6206" s="79"/>
      <c r="IF6206" s="79"/>
      <c r="IG6206" s="79"/>
      <c r="IH6206" s="79"/>
      <c r="II6206" s="79"/>
      <c r="IJ6206" s="79"/>
      <c r="IK6206" s="79"/>
      <c r="IL6206" s="79"/>
    </row>
    <row r="6207" s="93" customFormat="1" ht="15.75" customHeight="1" spans="3:246">
      <c r="C6207" s="97"/>
      <c r="D6207" s="98"/>
      <c r="F6207" s="99"/>
      <c r="G6207" s="98"/>
      <c r="IE6207" s="79"/>
      <c r="IF6207" s="79"/>
      <c r="IG6207" s="79"/>
      <c r="IH6207" s="79"/>
      <c r="II6207" s="79"/>
      <c r="IJ6207" s="79"/>
      <c r="IK6207" s="79"/>
      <c r="IL6207" s="79"/>
    </row>
    <row r="6208" s="93" customFormat="1" ht="15.75" customHeight="1" spans="3:246">
      <c r="C6208" s="97"/>
      <c r="D6208" s="98"/>
      <c r="F6208" s="99"/>
      <c r="G6208" s="98"/>
      <c r="IE6208" s="79"/>
      <c r="IF6208" s="79"/>
      <c r="IG6208" s="79"/>
      <c r="IH6208" s="79"/>
      <c r="II6208" s="79"/>
      <c r="IJ6208" s="79"/>
      <c r="IK6208" s="79"/>
      <c r="IL6208" s="79"/>
    </row>
    <row r="6209" s="93" customFormat="1" ht="15.75" customHeight="1" spans="3:246">
      <c r="C6209" s="97"/>
      <c r="D6209" s="98"/>
      <c r="F6209" s="99"/>
      <c r="G6209" s="98"/>
      <c r="IE6209" s="79"/>
      <c r="IF6209" s="79"/>
      <c r="IG6209" s="79"/>
      <c r="IH6209" s="79"/>
      <c r="II6209" s="79"/>
      <c r="IJ6209" s="79"/>
      <c r="IK6209" s="79"/>
      <c r="IL6209" s="79"/>
    </row>
    <row r="6210" s="93" customFormat="1" ht="15.75" customHeight="1" spans="3:246">
      <c r="C6210" s="97"/>
      <c r="D6210" s="98"/>
      <c r="F6210" s="99"/>
      <c r="G6210" s="98"/>
      <c r="IE6210" s="79"/>
      <c r="IF6210" s="79"/>
      <c r="IG6210" s="79"/>
      <c r="IH6210" s="79"/>
      <c r="II6210" s="79"/>
      <c r="IJ6210" s="79"/>
      <c r="IK6210" s="79"/>
      <c r="IL6210" s="79"/>
    </row>
    <row r="6211" s="93" customFormat="1" ht="15.75" customHeight="1" spans="3:246">
      <c r="C6211" s="97"/>
      <c r="D6211" s="98"/>
      <c r="F6211" s="99"/>
      <c r="G6211" s="98"/>
      <c r="IE6211" s="79"/>
      <c r="IF6211" s="79"/>
      <c r="IG6211" s="79"/>
      <c r="IH6211" s="79"/>
      <c r="II6211" s="79"/>
      <c r="IJ6211" s="79"/>
      <c r="IK6211" s="79"/>
      <c r="IL6211" s="79"/>
    </row>
    <row r="6212" s="93" customFormat="1" ht="15.75" customHeight="1" spans="3:246">
      <c r="C6212" s="97"/>
      <c r="D6212" s="98"/>
      <c r="F6212" s="99"/>
      <c r="G6212" s="98"/>
      <c r="IE6212" s="79"/>
      <c r="IF6212" s="79"/>
      <c r="IG6212" s="79"/>
      <c r="IH6212" s="79"/>
      <c r="II6212" s="79"/>
      <c r="IJ6212" s="79"/>
      <c r="IK6212" s="79"/>
      <c r="IL6212" s="79"/>
    </row>
    <row r="6213" s="93" customFormat="1" ht="15.75" customHeight="1" spans="3:246">
      <c r="C6213" s="97"/>
      <c r="D6213" s="98"/>
      <c r="F6213" s="99"/>
      <c r="G6213" s="98"/>
      <c r="IE6213" s="79"/>
      <c r="IF6213" s="79"/>
      <c r="IG6213" s="79"/>
      <c r="IH6213" s="79"/>
      <c r="II6213" s="79"/>
      <c r="IJ6213" s="79"/>
      <c r="IK6213" s="79"/>
      <c r="IL6213" s="79"/>
    </row>
    <row r="6214" s="93" customFormat="1" ht="15.75" customHeight="1" spans="3:246">
      <c r="C6214" s="97"/>
      <c r="D6214" s="98"/>
      <c r="F6214" s="99"/>
      <c r="G6214" s="98"/>
      <c r="IE6214" s="79"/>
      <c r="IF6214" s="79"/>
      <c r="IG6214" s="79"/>
      <c r="IH6214" s="79"/>
      <c r="II6214" s="79"/>
      <c r="IJ6214" s="79"/>
      <c r="IK6214" s="79"/>
      <c r="IL6214" s="79"/>
    </row>
    <row r="6215" s="93" customFormat="1" ht="15.75" customHeight="1" spans="3:246">
      <c r="C6215" s="97"/>
      <c r="D6215" s="98"/>
      <c r="F6215" s="99"/>
      <c r="G6215" s="98"/>
      <c r="IE6215" s="79"/>
      <c r="IF6215" s="79"/>
      <c r="IG6215" s="79"/>
      <c r="IH6215" s="79"/>
      <c r="II6215" s="79"/>
      <c r="IJ6215" s="79"/>
      <c r="IK6215" s="79"/>
      <c r="IL6215" s="79"/>
    </row>
    <row r="6216" s="93" customFormat="1" ht="15.75" customHeight="1" spans="3:246">
      <c r="C6216" s="97"/>
      <c r="D6216" s="98"/>
      <c r="F6216" s="99"/>
      <c r="G6216" s="98"/>
      <c r="IE6216" s="79"/>
      <c r="IF6216" s="79"/>
      <c r="IG6216" s="79"/>
      <c r="IH6216" s="79"/>
      <c r="II6216" s="79"/>
      <c r="IJ6216" s="79"/>
      <c r="IK6216" s="79"/>
      <c r="IL6216" s="79"/>
    </row>
    <row r="6217" s="93" customFormat="1" ht="15.75" customHeight="1" spans="3:246">
      <c r="C6217" s="97"/>
      <c r="D6217" s="98"/>
      <c r="F6217" s="99"/>
      <c r="G6217" s="98"/>
      <c r="IE6217" s="79"/>
      <c r="IF6217" s="79"/>
      <c r="IG6217" s="79"/>
      <c r="IH6217" s="79"/>
      <c r="II6217" s="79"/>
      <c r="IJ6217" s="79"/>
      <c r="IK6217" s="79"/>
      <c r="IL6217" s="79"/>
    </row>
    <row r="6218" s="93" customFormat="1" ht="15.75" customHeight="1" spans="3:246">
      <c r="C6218" s="97"/>
      <c r="D6218" s="98"/>
      <c r="F6218" s="99"/>
      <c r="G6218" s="98"/>
      <c r="IE6218" s="79"/>
      <c r="IF6218" s="79"/>
      <c r="IG6218" s="79"/>
      <c r="IH6218" s="79"/>
      <c r="II6218" s="79"/>
      <c r="IJ6218" s="79"/>
      <c r="IK6218" s="79"/>
      <c r="IL6218" s="79"/>
    </row>
    <row r="6219" s="93" customFormat="1" ht="15.75" customHeight="1" spans="3:246">
      <c r="C6219" s="97"/>
      <c r="D6219" s="98"/>
      <c r="F6219" s="99"/>
      <c r="G6219" s="98"/>
      <c r="IE6219" s="79"/>
      <c r="IF6219" s="79"/>
      <c r="IG6219" s="79"/>
      <c r="IH6219" s="79"/>
      <c r="II6219" s="79"/>
      <c r="IJ6219" s="79"/>
      <c r="IK6219" s="79"/>
      <c r="IL6219" s="79"/>
    </row>
    <row r="6220" s="93" customFormat="1" ht="15.75" customHeight="1" spans="3:246">
      <c r="C6220" s="97"/>
      <c r="D6220" s="98"/>
      <c r="F6220" s="99"/>
      <c r="G6220" s="98"/>
      <c r="IE6220" s="79"/>
      <c r="IF6220" s="79"/>
      <c r="IG6220" s="79"/>
      <c r="IH6220" s="79"/>
      <c r="II6220" s="79"/>
      <c r="IJ6220" s="79"/>
      <c r="IK6220" s="79"/>
      <c r="IL6220" s="79"/>
    </row>
    <row r="6221" s="93" customFormat="1" ht="15.75" customHeight="1" spans="3:246">
      <c r="C6221" s="97"/>
      <c r="D6221" s="98"/>
      <c r="F6221" s="99"/>
      <c r="G6221" s="98"/>
      <c r="IE6221" s="79"/>
      <c r="IF6221" s="79"/>
      <c r="IG6221" s="79"/>
      <c r="IH6221" s="79"/>
      <c r="II6221" s="79"/>
      <c r="IJ6221" s="79"/>
      <c r="IK6221" s="79"/>
      <c r="IL6221" s="79"/>
    </row>
    <row r="6222" s="93" customFormat="1" ht="15.75" customHeight="1" spans="3:246">
      <c r="C6222" s="97"/>
      <c r="D6222" s="98"/>
      <c r="F6222" s="99"/>
      <c r="G6222" s="98"/>
      <c r="IE6222" s="79"/>
      <c r="IF6222" s="79"/>
      <c r="IG6222" s="79"/>
      <c r="IH6222" s="79"/>
      <c r="II6222" s="79"/>
      <c r="IJ6222" s="79"/>
      <c r="IK6222" s="79"/>
      <c r="IL6222" s="79"/>
    </row>
    <row r="6223" s="93" customFormat="1" ht="15.75" customHeight="1" spans="3:246">
      <c r="C6223" s="97"/>
      <c r="D6223" s="98"/>
      <c r="F6223" s="99"/>
      <c r="G6223" s="98"/>
      <c r="IE6223" s="79"/>
      <c r="IF6223" s="79"/>
      <c r="IG6223" s="79"/>
      <c r="IH6223" s="79"/>
      <c r="II6223" s="79"/>
      <c r="IJ6223" s="79"/>
      <c r="IK6223" s="79"/>
      <c r="IL6223" s="79"/>
    </row>
    <row r="6224" s="93" customFormat="1" ht="15.75" customHeight="1" spans="3:246">
      <c r="C6224" s="97"/>
      <c r="D6224" s="98"/>
      <c r="F6224" s="99"/>
      <c r="G6224" s="98"/>
      <c r="IE6224" s="79"/>
      <c r="IF6224" s="79"/>
      <c r="IG6224" s="79"/>
      <c r="IH6224" s="79"/>
      <c r="II6224" s="79"/>
      <c r="IJ6224" s="79"/>
      <c r="IK6224" s="79"/>
      <c r="IL6224" s="79"/>
    </row>
    <row r="6225" s="93" customFormat="1" ht="15.75" customHeight="1" spans="3:246">
      <c r="C6225" s="97"/>
      <c r="D6225" s="98"/>
      <c r="F6225" s="99"/>
      <c r="G6225" s="98"/>
      <c r="IE6225" s="79"/>
      <c r="IF6225" s="79"/>
      <c r="IG6225" s="79"/>
      <c r="IH6225" s="79"/>
      <c r="II6225" s="79"/>
      <c r="IJ6225" s="79"/>
      <c r="IK6225" s="79"/>
      <c r="IL6225" s="79"/>
    </row>
    <row r="6226" s="93" customFormat="1" ht="15.75" customHeight="1" spans="3:246">
      <c r="C6226" s="97"/>
      <c r="D6226" s="98"/>
      <c r="F6226" s="99"/>
      <c r="G6226" s="98"/>
      <c r="IE6226" s="79"/>
      <c r="IF6226" s="79"/>
      <c r="IG6226" s="79"/>
      <c r="IH6226" s="79"/>
      <c r="II6226" s="79"/>
      <c r="IJ6226" s="79"/>
      <c r="IK6226" s="79"/>
      <c r="IL6226" s="79"/>
    </row>
    <row r="6227" s="93" customFormat="1" ht="15.75" customHeight="1" spans="3:246">
      <c r="C6227" s="97"/>
      <c r="D6227" s="98"/>
      <c r="F6227" s="99"/>
      <c r="G6227" s="98"/>
      <c r="IE6227" s="79"/>
      <c r="IF6227" s="79"/>
      <c r="IG6227" s="79"/>
      <c r="IH6227" s="79"/>
      <c r="II6227" s="79"/>
      <c r="IJ6227" s="79"/>
      <c r="IK6227" s="79"/>
      <c r="IL6227" s="79"/>
    </row>
    <row r="6228" s="93" customFormat="1" ht="15.75" customHeight="1" spans="3:246">
      <c r="C6228" s="97"/>
      <c r="D6228" s="98"/>
      <c r="F6228" s="99"/>
      <c r="G6228" s="98"/>
      <c r="IE6228" s="79"/>
      <c r="IF6228" s="79"/>
      <c r="IG6228" s="79"/>
      <c r="IH6228" s="79"/>
      <c r="II6228" s="79"/>
      <c r="IJ6228" s="79"/>
      <c r="IK6228" s="79"/>
      <c r="IL6228" s="79"/>
    </row>
    <row r="6229" s="93" customFormat="1" ht="15.75" customHeight="1" spans="3:246">
      <c r="C6229" s="97"/>
      <c r="D6229" s="98"/>
      <c r="F6229" s="99"/>
      <c r="G6229" s="98"/>
      <c r="IE6229" s="79"/>
      <c r="IF6229" s="79"/>
      <c r="IG6229" s="79"/>
      <c r="IH6229" s="79"/>
      <c r="II6229" s="79"/>
      <c r="IJ6229" s="79"/>
      <c r="IK6229" s="79"/>
      <c r="IL6229" s="79"/>
    </row>
    <row r="6230" s="93" customFormat="1" ht="15.75" customHeight="1" spans="3:246">
      <c r="C6230" s="97"/>
      <c r="D6230" s="98"/>
      <c r="F6230" s="99"/>
      <c r="G6230" s="98"/>
      <c r="IE6230" s="79"/>
      <c r="IF6230" s="79"/>
      <c r="IG6230" s="79"/>
      <c r="IH6230" s="79"/>
      <c r="II6230" s="79"/>
      <c r="IJ6230" s="79"/>
      <c r="IK6230" s="79"/>
      <c r="IL6230" s="79"/>
    </row>
    <row r="6231" s="93" customFormat="1" ht="15.75" customHeight="1" spans="3:246">
      <c r="C6231" s="97"/>
      <c r="D6231" s="98"/>
      <c r="F6231" s="99"/>
      <c r="G6231" s="98"/>
      <c r="IE6231" s="79"/>
      <c r="IF6231" s="79"/>
      <c r="IG6231" s="79"/>
      <c r="IH6231" s="79"/>
      <c r="II6231" s="79"/>
      <c r="IJ6231" s="79"/>
      <c r="IK6231" s="79"/>
      <c r="IL6231" s="79"/>
    </row>
    <row r="6232" s="93" customFormat="1" ht="15.75" customHeight="1" spans="3:246">
      <c r="C6232" s="97"/>
      <c r="D6232" s="98"/>
      <c r="F6232" s="99"/>
      <c r="G6232" s="98"/>
      <c r="IE6232" s="79"/>
      <c r="IF6232" s="79"/>
      <c r="IG6232" s="79"/>
      <c r="IH6232" s="79"/>
      <c r="II6232" s="79"/>
      <c r="IJ6232" s="79"/>
      <c r="IK6232" s="79"/>
      <c r="IL6232" s="79"/>
    </row>
    <row r="6233" s="93" customFormat="1" ht="15.75" customHeight="1" spans="3:246">
      <c r="C6233" s="97"/>
      <c r="D6233" s="98"/>
      <c r="F6233" s="99"/>
      <c r="G6233" s="98"/>
      <c r="IE6233" s="79"/>
      <c r="IF6233" s="79"/>
      <c r="IG6233" s="79"/>
      <c r="IH6233" s="79"/>
      <c r="II6233" s="79"/>
      <c r="IJ6233" s="79"/>
      <c r="IK6233" s="79"/>
      <c r="IL6233" s="79"/>
    </row>
    <row r="6234" s="93" customFormat="1" ht="15.75" customHeight="1" spans="3:246">
      <c r="C6234" s="97"/>
      <c r="D6234" s="98"/>
      <c r="F6234" s="99"/>
      <c r="G6234" s="98"/>
      <c r="IE6234" s="79"/>
      <c r="IF6234" s="79"/>
      <c r="IG6234" s="79"/>
      <c r="IH6234" s="79"/>
      <c r="II6234" s="79"/>
      <c r="IJ6234" s="79"/>
      <c r="IK6234" s="79"/>
      <c r="IL6234" s="79"/>
    </row>
    <row r="6235" s="93" customFormat="1" ht="15.75" customHeight="1" spans="3:246">
      <c r="C6235" s="97"/>
      <c r="D6235" s="98"/>
      <c r="F6235" s="99"/>
      <c r="G6235" s="98"/>
      <c r="IE6235" s="79"/>
      <c r="IF6235" s="79"/>
      <c r="IG6235" s="79"/>
      <c r="IH6235" s="79"/>
      <c r="II6235" s="79"/>
      <c r="IJ6235" s="79"/>
      <c r="IK6235" s="79"/>
      <c r="IL6235" s="79"/>
    </row>
    <row r="6236" s="93" customFormat="1" ht="15.75" customHeight="1" spans="3:246">
      <c r="C6236" s="97"/>
      <c r="D6236" s="98"/>
      <c r="F6236" s="99"/>
      <c r="G6236" s="98"/>
      <c r="IE6236" s="79"/>
      <c r="IF6236" s="79"/>
      <c r="IG6236" s="79"/>
      <c r="IH6236" s="79"/>
      <c r="II6236" s="79"/>
      <c r="IJ6236" s="79"/>
      <c r="IK6236" s="79"/>
      <c r="IL6236" s="79"/>
    </row>
    <row r="6237" s="93" customFormat="1" ht="15.75" customHeight="1" spans="3:246">
      <c r="C6237" s="97"/>
      <c r="D6237" s="98"/>
      <c r="F6237" s="99"/>
      <c r="G6237" s="98"/>
      <c r="IE6237" s="79"/>
      <c r="IF6237" s="79"/>
      <c r="IG6237" s="79"/>
      <c r="IH6237" s="79"/>
      <c r="II6237" s="79"/>
      <c r="IJ6237" s="79"/>
      <c r="IK6237" s="79"/>
      <c r="IL6237" s="79"/>
    </row>
    <row r="6238" s="93" customFormat="1" ht="15.75" customHeight="1" spans="3:246">
      <c r="C6238" s="97"/>
      <c r="D6238" s="98"/>
      <c r="F6238" s="99"/>
      <c r="G6238" s="98"/>
      <c r="IE6238" s="79"/>
      <c r="IF6238" s="79"/>
      <c r="IG6238" s="79"/>
      <c r="IH6238" s="79"/>
      <c r="II6238" s="79"/>
      <c r="IJ6238" s="79"/>
      <c r="IK6238" s="79"/>
      <c r="IL6238" s="79"/>
    </row>
    <row r="6239" s="93" customFormat="1" ht="15.75" customHeight="1" spans="3:246">
      <c r="C6239" s="97"/>
      <c r="D6239" s="98"/>
      <c r="F6239" s="99"/>
      <c r="G6239" s="98"/>
      <c r="IE6239" s="79"/>
      <c r="IF6239" s="79"/>
      <c r="IG6239" s="79"/>
      <c r="IH6239" s="79"/>
      <c r="II6239" s="79"/>
      <c r="IJ6239" s="79"/>
      <c r="IK6239" s="79"/>
      <c r="IL6239" s="79"/>
    </row>
    <row r="6240" s="93" customFormat="1" ht="15.75" customHeight="1" spans="3:246">
      <c r="C6240" s="97"/>
      <c r="D6240" s="98"/>
      <c r="F6240" s="99"/>
      <c r="G6240" s="98"/>
      <c r="IE6240" s="79"/>
      <c r="IF6240" s="79"/>
      <c r="IG6240" s="79"/>
      <c r="IH6240" s="79"/>
      <c r="II6240" s="79"/>
      <c r="IJ6240" s="79"/>
      <c r="IK6240" s="79"/>
      <c r="IL6240" s="79"/>
    </row>
    <row r="6241" s="93" customFormat="1" ht="15.75" customHeight="1" spans="3:246">
      <c r="C6241" s="97"/>
      <c r="D6241" s="98"/>
      <c r="F6241" s="99"/>
      <c r="G6241" s="98"/>
      <c r="IE6241" s="79"/>
      <c r="IF6241" s="79"/>
      <c r="IG6241" s="79"/>
      <c r="IH6241" s="79"/>
      <c r="II6241" s="79"/>
      <c r="IJ6241" s="79"/>
      <c r="IK6241" s="79"/>
      <c r="IL6241" s="79"/>
    </row>
    <row r="6242" s="93" customFormat="1" ht="15.75" customHeight="1" spans="3:246">
      <c r="C6242" s="97"/>
      <c r="D6242" s="98"/>
      <c r="F6242" s="99"/>
      <c r="G6242" s="98"/>
      <c r="IE6242" s="79"/>
      <c r="IF6242" s="79"/>
      <c r="IG6242" s="79"/>
      <c r="IH6242" s="79"/>
      <c r="II6242" s="79"/>
      <c r="IJ6242" s="79"/>
      <c r="IK6242" s="79"/>
      <c r="IL6242" s="79"/>
    </row>
    <row r="6243" s="93" customFormat="1" ht="15.75" customHeight="1" spans="3:246">
      <c r="C6243" s="97"/>
      <c r="D6243" s="98"/>
      <c r="F6243" s="99"/>
      <c r="G6243" s="98"/>
      <c r="IE6243" s="79"/>
      <c r="IF6243" s="79"/>
      <c r="IG6243" s="79"/>
      <c r="IH6243" s="79"/>
      <c r="II6243" s="79"/>
      <c r="IJ6243" s="79"/>
      <c r="IK6243" s="79"/>
      <c r="IL6243" s="79"/>
    </row>
    <row r="6244" s="93" customFormat="1" ht="15.75" customHeight="1" spans="3:246">
      <c r="C6244" s="97"/>
      <c r="D6244" s="98"/>
      <c r="F6244" s="99"/>
      <c r="G6244" s="98"/>
      <c r="IE6244" s="79"/>
      <c r="IF6244" s="79"/>
      <c r="IG6244" s="79"/>
      <c r="IH6244" s="79"/>
      <c r="II6244" s="79"/>
      <c r="IJ6244" s="79"/>
      <c r="IK6244" s="79"/>
      <c r="IL6244" s="79"/>
    </row>
    <row r="6245" s="93" customFormat="1" ht="15.75" customHeight="1" spans="3:246">
      <c r="C6245" s="97"/>
      <c r="D6245" s="98"/>
      <c r="F6245" s="99"/>
      <c r="G6245" s="98"/>
      <c r="IE6245" s="79"/>
      <c r="IF6245" s="79"/>
      <c r="IG6245" s="79"/>
      <c r="IH6245" s="79"/>
      <c r="II6245" s="79"/>
      <c r="IJ6245" s="79"/>
      <c r="IK6245" s="79"/>
      <c r="IL6245" s="79"/>
    </row>
    <row r="6246" s="93" customFormat="1" ht="15.75" customHeight="1" spans="3:246">
      <c r="C6246" s="97"/>
      <c r="D6246" s="98"/>
      <c r="F6246" s="99"/>
      <c r="G6246" s="98"/>
      <c r="IE6246" s="79"/>
      <c r="IF6246" s="79"/>
      <c r="IG6246" s="79"/>
      <c r="IH6246" s="79"/>
      <c r="II6246" s="79"/>
      <c r="IJ6246" s="79"/>
      <c r="IK6246" s="79"/>
      <c r="IL6246" s="79"/>
    </row>
    <row r="6247" s="93" customFormat="1" ht="15.75" customHeight="1" spans="3:246">
      <c r="C6247" s="97"/>
      <c r="D6247" s="98"/>
      <c r="F6247" s="99"/>
      <c r="G6247" s="98"/>
      <c r="IE6247" s="79"/>
      <c r="IF6247" s="79"/>
      <c r="IG6247" s="79"/>
      <c r="IH6247" s="79"/>
      <c r="II6247" s="79"/>
      <c r="IJ6247" s="79"/>
      <c r="IK6247" s="79"/>
      <c r="IL6247" s="79"/>
    </row>
    <row r="6248" s="93" customFormat="1" ht="15.75" customHeight="1" spans="3:246">
      <c r="C6248" s="97"/>
      <c r="D6248" s="98"/>
      <c r="F6248" s="99"/>
      <c r="G6248" s="98"/>
      <c r="IE6248" s="79"/>
      <c r="IF6248" s="79"/>
      <c r="IG6248" s="79"/>
      <c r="IH6248" s="79"/>
      <c r="II6248" s="79"/>
      <c r="IJ6248" s="79"/>
      <c r="IK6248" s="79"/>
      <c r="IL6248" s="79"/>
    </row>
    <row r="6249" s="93" customFormat="1" ht="15.75" customHeight="1" spans="3:246">
      <c r="C6249" s="97"/>
      <c r="D6249" s="98"/>
      <c r="F6249" s="99"/>
      <c r="G6249" s="98"/>
      <c r="IE6249" s="79"/>
      <c r="IF6249" s="79"/>
      <c r="IG6249" s="79"/>
      <c r="IH6249" s="79"/>
      <c r="II6249" s="79"/>
      <c r="IJ6249" s="79"/>
      <c r="IK6249" s="79"/>
      <c r="IL6249" s="79"/>
    </row>
    <row r="6250" s="93" customFormat="1" ht="15.75" customHeight="1" spans="3:246">
      <c r="C6250" s="97"/>
      <c r="D6250" s="98"/>
      <c r="F6250" s="99"/>
      <c r="G6250" s="98"/>
      <c r="IE6250" s="79"/>
      <c r="IF6250" s="79"/>
      <c r="IG6250" s="79"/>
      <c r="IH6250" s="79"/>
      <c r="II6250" s="79"/>
      <c r="IJ6250" s="79"/>
      <c r="IK6250" s="79"/>
      <c r="IL6250" s="79"/>
    </row>
    <row r="6251" s="93" customFormat="1" ht="15.75" customHeight="1" spans="3:246">
      <c r="C6251" s="97"/>
      <c r="D6251" s="98"/>
      <c r="F6251" s="99"/>
      <c r="G6251" s="98"/>
      <c r="IE6251" s="79"/>
      <c r="IF6251" s="79"/>
      <c r="IG6251" s="79"/>
      <c r="IH6251" s="79"/>
      <c r="II6251" s="79"/>
      <c r="IJ6251" s="79"/>
      <c r="IK6251" s="79"/>
      <c r="IL6251" s="79"/>
    </row>
    <row r="6252" s="93" customFormat="1" ht="15.75" customHeight="1" spans="3:246">
      <c r="C6252" s="97"/>
      <c r="D6252" s="98"/>
      <c r="F6252" s="99"/>
      <c r="G6252" s="98"/>
      <c r="IE6252" s="79"/>
      <c r="IF6252" s="79"/>
      <c r="IG6252" s="79"/>
      <c r="IH6252" s="79"/>
      <c r="II6252" s="79"/>
      <c r="IJ6252" s="79"/>
      <c r="IK6252" s="79"/>
      <c r="IL6252" s="79"/>
    </row>
    <row r="6253" s="93" customFormat="1" ht="15.75" customHeight="1" spans="3:246">
      <c r="C6253" s="97"/>
      <c r="D6253" s="98"/>
      <c r="F6253" s="99"/>
      <c r="G6253" s="98"/>
      <c r="IE6253" s="79"/>
      <c r="IF6253" s="79"/>
      <c r="IG6253" s="79"/>
      <c r="IH6253" s="79"/>
      <c r="II6253" s="79"/>
      <c r="IJ6253" s="79"/>
      <c r="IK6253" s="79"/>
      <c r="IL6253" s="79"/>
    </row>
    <row r="6254" s="93" customFormat="1" ht="15.75" customHeight="1" spans="3:246">
      <c r="C6254" s="97"/>
      <c r="D6254" s="98"/>
      <c r="F6254" s="99"/>
      <c r="G6254" s="98"/>
      <c r="IE6254" s="79"/>
      <c r="IF6254" s="79"/>
      <c r="IG6254" s="79"/>
      <c r="IH6254" s="79"/>
      <c r="II6254" s="79"/>
      <c r="IJ6254" s="79"/>
      <c r="IK6254" s="79"/>
      <c r="IL6254" s="79"/>
    </row>
    <row r="6255" s="93" customFormat="1" ht="15.75" customHeight="1" spans="3:246">
      <c r="C6255" s="97"/>
      <c r="D6255" s="98"/>
      <c r="F6255" s="99"/>
      <c r="G6255" s="98"/>
      <c r="IE6255" s="79"/>
      <c r="IF6255" s="79"/>
      <c r="IG6255" s="79"/>
      <c r="IH6255" s="79"/>
      <c r="II6255" s="79"/>
      <c r="IJ6255" s="79"/>
      <c r="IK6255" s="79"/>
      <c r="IL6255" s="79"/>
    </row>
    <row r="6256" s="93" customFormat="1" ht="15.75" customHeight="1" spans="3:246">
      <c r="C6256" s="97"/>
      <c r="D6256" s="98"/>
      <c r="F6256" s="99"/>
      <c r="G6256" s="98"/>
      <c r="IE6256" s="79"/>
      <c r="IF6256" s="79"/>
      <c r="IG6256" s="79"/>
      <c r="IH6256" s="79"/>
      <c r="II6256" s="79"/>
      <c r="IJ6256" s="79"/>
      <c r="IK6256" s="79"/>
      <c r="IL6256" s="79"/>
    </row>
    <row r="6257" s="93" customFormat="1" ht="15.75" customHeight="1" spans="3:246">
      <c r="C6257" s="97"/>
      <c r="D6257" s="98"/>
      <c r="F6257" s="99"/>
      <c r="G6257" s="98"/>
      <c r="IE6257" s="79"/>
      <c r="IF6257" s="79"/>
      <c r="IG6257" s="79"/>
      <c r="IH6257" s="79"/>
      <c r="II6257" s="79"/>
      <c r="IJ6257" s="79"/>
      <c r="IK6257" s="79"/>
      <c r="IL6257" s="79"/>
    </row>
    <row r="6258" s="93" customFormat="1" ht="15.75" customHeight="1" spans="3:246">
      <c r="C6258" s="97"/>
      <c r="D6258" s="98"/>
      <c r="F6258" s="99"/>
      <c r="G6258" s="98"/>
      <c r="IE6258" s="79"/>
      <c r="IF6258" s="79"/>
      <c r="IG6258" s="79"/>
      <c r="IH6258" s="79"/>
      <c r="II6258" s="79"/>
      <c r="IJ6258" s="79"/>
      <c r="IK6258" s="79"/>
      <c r="IL6258" s="79"/>
    </row>
    <row r="6259" s="93" customFormat="1" ht="15.75" customHeight="1" spans="3:246">
      <c r="C6259" s="97"/>
      <c r="D6259" s="98"/>
      <c r="F6259" s="99"/>
      <c r="G6259" s="98"/>
      <c r="IE6259" s="79"/>
      <c r="IF6259" s="79"/>
      <c r="IG6259" s="79"/>
      <c r="IH6259" s="79"/>
      <c r="II6259" s="79"/>
      <c r="IJ6259" s="79"/>
      <c r="IK6259" s="79"/>
      <c r="IL6259" s="79"/>
    </row>
    <row r="6260" s="93" customFormat="1" ht="15.75" customHeight="1" spans="3:246">
      <c r="C6260" s="97"/>
      <c r="D6260" s="98"/>
      <c r="F6260" s="99"/>
      <c r="G6260" s="98"/>
      <c r="IE6260" s="79"/>
      <c r="IF6260" s="79"/>
      <c r="IG6260" s="79"/>
      <c r="IH6260" s="79"/>
      <c r="II6260" s="79"/>
      <c r="IJ6260" s="79"/>
      <c r="IK6260" s="79"/>
      <c r="IL6260" s="79"/>
    </row>
    <row r="6261" s="93" customFormat="1" ht="15.75" customHeight="1" spans="3:246">
      <c r="C6261" s="97"/>
      <c r="D6261" s="98"/>
      <c r="F6261" s="99"/>
      <c r="G6261" s="98"/>
      <c r="IE6261" s="79"/>
      <c r="IF6261" s="79"/>
      <c r="IG6261" s="79"/>
      <c r="IH6261" s="79"/>
      <c r="II6261" s="79"/>
      <c r="IJ6261" s="79"/>
      <c r="IK6261" s="79"/>
      <c r="IL6261" s="79"/>
    </row>
    <row r="6262" s="93" customFormat="1" ht="15.75" customHeight="1" spans="3:246">
      <c r="C6262" s="97"/>
      <c r="D6262" s="98"/>
      <c r="F6262" s="99"/>
      <c r="G6262" s="98"/>
      <c r="IE6262" s="79"/>
      <c r="IF6262" s="79"/>
      <c r="IG6262" s="79"/>
      <c r="IH6262" s="79"/>
      <c r="II6262" s="79"/>
      <c r="IJ6262" s="79"/>
      <c r="IK6262" s="79"/>
      <c r="IL6262" s="79"/>
    </row>
    <row r="6263" s="93" customFormat="1" ht="15.75" customHeight="1" spans="3:246">
      <c r="C6263" s="97"/>
      <c r="D6263" s="98"/>
      <c r="F6263" s="99"/>
      <c r="G6263" s="98"/>
      <c r="IE6263" s="79"/>
      <c r="IF6263" s="79"/>
      <c r="IG6263" s="79"/>
      <c r="IH6263" s="79"/>
      <c r="II6263" s="79"/>
      <c r="IJ6263" s="79"/>
      <c r="IK6263" s="79"/>
      <c r="IL6263" s="79"/>
    </row>
    <row r="6264" s="93" customFormat="1" ht="15.75" customHeight="1" spans="3:246">
      <c r="C6264" s="97"/>
      <c r="D6264" s="98"/>
      <c r="F6264" s="99"/>
      <c r="G6264" s="98"/>
      <c r="IE6264" s="79"/>
      <c r="IF6264" s="79"/>
      <c r="IG6264" s="79"/>
      <c r="IH6264" s="79"/>
      <c r="II6264" s="79"/>
      <c r="IJ6264" s="79"/>
      <c r="IK6264" s="79"/>
      <c r="IL6264" s="79"/>
    </row>
    <row r="6265" s="93" customFormat="1" ht="15.75" customHeight="1" spans="3:246">
      <c r="C6265" s="97"/>
      <c r="D6265" s="98"/>
      <c r="F6265" s="99"/>
      <c r="G6265" s="98"/>
      <c r="IE6265" s="79"/>
      <c r="IF6265" s="79"/>
      <c r="IG6265" s="79"/>
      <c r="IH6265" s="79"/>
      <c r="II6265" s="79"/>
      <c r="IJ6265" s="79"/>
      <c r="IK6265" s="79"/>
      <c r="IL6265" s="79"/>
    </row>
    <row r="6266" s="93" customFormat="1" ht="15.75" customHeight="1" spans="3:246">
      <c r="C6266" s="97"/>
      <c r="D6266" s="98"/>
      <c r="F6266" s="99"/>
      <c r="G6266" s="98"/>
      <c r="IE6266" s="79"/>
      <c r="IF6266" s="79"/>
      <c r="IG6266" s="79"/>
      <c r="IH6266" s="79"/>
      <c r="II6266" s="79"/>
      <c r="IJ6266" s="79"/>
      <c r="IK6266" s="79"/>
      <c r="IL6266" s="79"/>
    </row>
    <row r="6267" s="93" customFormat="1" ht="15.75" customHeight="1" spans="3:246">
      <c r="C6267" s="97"/>
      <c r="D6267" s="98"/>
      <c r="F6267" s="99"/>
      <c r="G6267" s="98"/>
      <c r="IE6267" s="79"/>
      <c r="IF6267" s="79"/>
      <c r="IG6267" s="79"/>
      <c r="IH6267" s="79"/>
      <c r="II6267" s="79"/>
      <c r="IJ6267" s="79"/>
      <c r="IK6267" s="79"/>
      <c r="IL6267" s="79"/>
    </row>
    <row r="6268" s="93" customFormat="1" ht="15.75" customHeight="1" spans="3:246">
      <c r="C6268" s="97"/>
      <c r="D6268" s="98"/>
      <c r="F6268" s="99"/>
      <c r="G6268" s="98"/>
      <c r="IE6268" s="79"/>
      <c r="IF6268" s="79"/>
      <c r="IG6268" s="79"/>
      <c r="IH6268" s="79"/>
      <c r="II6268" s="79"/>
      <c r="IJ6268" s="79"/>
      <c r="IK6268" s="79"/>
      <c r="IL6268" s="79"/>
    </row>
    <row r="6269" s="93" customFormat="1" ht="15.75" customHeight="1" spans="3:246">
      <c r="C6269" s="97"/>
      <c r="D6269" s="98"/>
      <c r="F6269" s="99"/>
      <c r="G6269" s="98"/>
      <c r="IE6269" s="79"/>
      <c r="IF6269" s="79"/>
      <c r="IG6269" s="79"/>
      <c r="IH6269" s="79"/>
      <c r="II6269" s="79"/>
      <c r="IJ6269" s="79"/>
      <c r="IK6269" s="79"/>
      <c r="IL6269" s="79"/>
    </row>
    <row r="6270" s="93" customFormat="1" ht="15.75" customHeight="1" spans="3:246">
      <c r="C6270" s="97"/>
      <c r="D6270" s="98"/>
      <c r="F6270" s="99"/>
      <c r="G6270" s="98"/>
      <c r="IE6270" s="79"/>
      <c r="IF6270" s="79"/>
      <c r="IG6270" s="79"/>
      <c r="IH6270" s="79"/>
      <c r="II6270" s="79"/>
      <c r="IJ6270" s="79"/>
      <c r="IK6270" s="79"/>
      <c r="IL6270" s="79"/>
    </row>
    <row r="6271" s="93" customFormat="1" ht="15.75" customHeight="1" spans="3:246">
      <c r="C6271" s="97"/>
      <c r="D6271" s="98"/>
      <c r="F6271" s="99"/>
      <c r="G6271" s="98"/>
      <c r="IE6271" s="79"/>
      <c r="IF6271" s="79"/>
      <c r="IG6271" s="79"/>
      <c r="IH6271" s="79"/>
      <c r="II6271" s="79"/>
      <c r="IJ6271" s="79"/>
      <c r="IK6271" s="79"/>
      <c r="IL6271" s="79"/>
    </row>
    <row r="6272" s="93" customFormat="1" ht="15.75" customHeight="1" spans="3:246">
      <c r="C6272" s="97"/>
      <c r="D6272" s="98"/>
      <c r="F6272" s="99"/>
      <c r="G6272" s="98"/>
      <c r="IE6272" s="79"/>
      <c r="IF6272" s="79"/>
      <c r="IG6272" s="79"/>
      <c r="IH6272" s="79"/>
      <c r="II6272" s="79"/>
      <c r="IJ6272" s="79"/>
      <c r="IK6272" s="79"/>
      <c r="IL6272" s="79"/>
    </row>
    <row r="6273" s="93" customFormat="1" ht="15.75" customHeight="1" spans="3:246">
      <c r="C6273" s="97"/>
      <c r="D6273" s="98"/>
      <c r="F6273" s="99"/>
      <c r="G6273" s="98"/>
      <c r="IE6273" s="79"/>
      <c r="IF6273" s="79"/>
      <c r="IG6273" s="79"/>
      <c r="IH6273" s="79"/>
      <c r="II6273" s="79"/>
      <c r="IJ6273" s="79"/>
      <c r="IK6273" s="79"/>
      <c r="IL6273" s="79"/>
    </row>
    <row r="6274" s="93" customFormat="1" ht="15.75" customHeight="1" spans="3:246">
      <c r="C6274" s="97"/>
      <c r="D6274" s="98"/>
      <c r="F6274" s="99"/>
      <c r="G6274" s="98"/>
      <c r="IE6274" s="79"/>
      <c r="IF6274" s="79"/>
      <c r="IG6274" s="79"/>
      <c r="IH6274" s="79"/>
      <c r="II6274" s="79"/>
      <c r="IJ6274" s="79"/>
      <c r="IK6274" s="79"/>
      <c r="IL6274" s="79"/>
    </row>
    <row r="6275" s="93" customFormat="1" ht="15.75" customHeight="1" spans="3:246">
      <c r="C6275" s="97"/>
      <c r="D6275" s="98"/>
      <c r="F6275" s="99"/>
      <c r="G6275" s="98"/>
      <c r="IE6275" s="79"/>
      <c r="IF6275" s="79"/>
      <c r="IG6275" s="79"/>
      <c r="IH6275" s="79"/>
      <c r="II6275" s="79"/>
      <c r="IJ6275" s="79"/>
      <c r="IK6275" s="79"/>
      <c r="IL6275" s="79"/>
    </row>
    <row r="6276" s="93" customFormat="1" ht="15.75" customHeight="1" spans="3:246">
      <c r="C6276" s="97"/>
      <c r="D6276" s="98"/>
      <c r="F6276" s="99"/>
      <c r="G6276" s="98"/>
      <c r="IE6276" s="79"/>
      <c r="IF6276" s="79"/>
      <c r="IG6276" s="79"/>
      <c r="IH6276" s="79"/>
      <c r="II6276" s="79"/>
      <c r="IJ6276" s="79"/>
      <c r="IK6276" s="79"/>
      <c r="IL6276" s="79"/>
    </row>
    <row r="6277" s="93" customFormat="1" ht="15.75" customHeight="1" spans="3:246">
      <c r="C6277" s="97"/>
      <c r="D6277" s="98"/>
      <c r="F6277" s="99"/>
      <c r="G6277" s="98"/>
      <c r="IE6277" s="79"/>
      <c r="IF6277" s="79"/>
      <c r="IG6277" s="79"/>
      <c r="IH6277" s="79"/>
      <c r="II6277" s="79"/>
      <c r="IJ6277" s="79"/>
      <c r="IK6277" s="79"/>
      <c r="IL6277" s="79"/>
    </row>
    <row r="6278" s="93" customFormat="1" ht="15.75" customHeight="1" spans="3:246">
      <c r="C6278" s="97"/>
      <c r="D6278" s="98"/>
      <c r="F6278" s="99"/>
      <c r="G6278" s="98"/>
      <c r="IE6278" s="79"/>
      <c r="IF6278" s="79"/>
      <c r="IG6278" s="79"/>
      <c r="IH6278" s="79"/>
      <c r="II6278" s="79"/>
      <c r="IJ6278" s="79"/>
      <c r="IK6278" s="79"/>
      <c r="IL6278" s="79"/>
    </row>
    <row r="6279" s="93" customFormat="1" ht="15.75" customHeight="1" spans="3:246">
      <c r="C6279" s="97"/>
      <c r="D6279" s="98"/>
      <c r="F6279" s="99"/>
      <c r="G6279" s="98"/>
      <c r="IE6279" s="79"/>
      <c r="IF6279" s="79"/>
      <c r="IG6279" s="79"/>
      <c r="IH6279" s="79"/>
      <c r="II6279" s="79"/>
      <c r="IJ6279" s="79"/>
      <c r="IK6279" s="79"/>
      <c r="IL6279" s="79"/>
    </row>
    <row r="6280" s="93" customFormat="1" ht="15.75" customHeight="1" spans="3:246">
      <c r="C6280" s="97"/>
      <c r="D6280" s="98"/>
      <c r="F6280" s="99"/>
      <c r="G6280" s="98"/>
      <c r="IE6280" s="79"/>
      <c r="IF6280" s="79"/>
      <c r="IG6280" s="79"/>
      <c r="IH6280" s="79"/>
      <c r="II6280" s="79"/>
      <c r="IJ6280" s="79"/>
      <c r="IK6280" s="79"/>
      <c r="IL6280" s="79"/>
    </row>
    <row r="6281" s="93" customFormat="1" ht="15.75" customHeight="1" spans="3:246">
      <c r="C6281" s="97"/>
      <c r="D6281" s="98"/>
      <c r="F6281" s="99"/>
      <c r="G6281" s="98"/>
      <c r="IE6281" s="79"/>
      <c r="IF6281" s="79"/>
      <c r="IG6281" s="79"/>
      <c r="IH6281" s="79"/>
      <c r="II6281" s="79"/>
      <c r="IJ6281" s="79"/>
      <c r="IK6281" s="79"/>
      <c r="IL6281" s="79"/>
    </row>
    <row r="6282" s="93" customFormat="1" ht="15.75" customHeight="1" spans="3:246">
      <c r="C6282" s="97"/>
      <c r="D6282" s="98"/>
      <c r="F6282" s="99"/>
      <c r="G6282" s="98"/>
      <c r="IE6282" s="79"/>
      <c r="IF6282" s="79"/>
      <c r="IG6282" s="79"/>
      <c r="IH6282" s="79"/>
      <c r="II6282" s="79"/>
      <c r="IJ6282" s="79"/>
      <c r="IK6282" s="79"/>
      <c r="IL6282" s="79"/>
    </row>
    <row r="6283" s="93" customFormat="1" ht="15.75" customHeight="1" spans="3:246">
      <c r="C6283" s="97"/>
      <c r="D6283" s="98"/>
      <c r="F6283" s="99"/>
      <c r="G6283" s="98"/>
      <c r="IE6283" s="79"/>
      <c r="IF6283" s="79"/>
      <c r="IG6283" s="79"/>
      <c r="IH6283" s="79"/>
      <c r="II6283" s="79"/>
      <c r="IJ6283" s="79"/>
      <c r="IK6283" s="79"/>
      <c r="IL6283" s="79"/>
    </row>
    <row r="6284" s="93" customFormat="1" ht="15.75" customHeight="1" spans="3:246">
      <c r="C6284" s="97"/>
      <c r="D6284" s="98"/>
      <c r="F6284" s="99"/>
      <c r="G6284" s="98"/>
      <c r="IE6284" s="79"/>
      <c r="IF6284" s="79"/>
      <c r="IG6284" s="79"/>
      <c r="IH6284" s="79"/>
      <c r="II6284" s="79"/>
      <c r="IJ6284" s="79"/>
      <c r="IK6284" s="79"/>
      <c r="IL6284" s="79"/>
    </row>
    <row r="6285" s="93" customFormat="1" ht="15.75" customHeight="1" spans="3:246">
      <c r="C6285" s="97"/>
      <c r="D6285" s="98"/>
      <c r="F6285" s="99"/>
      <c r="G6285" s="98"/>
      <c r="IE6285" s="79"/>
      <c r="IF6285" s="79"/>
      <c r="IG6285" s="79"/>
      <c r="IH6285" s="79"/>
      <c r="II6285" s="79"/>
      <c r="IJ6285" s="79"/>
      <c r="IK6285" s="79"/>
      <c r="IL6285" s="79"/>
    </row>
    <row r="6286" s="93" customFormat="1" ht="15.75" customHeight="1" spans="3:246">
      <c r="C6286" s="97"/>
      <c r="D6286" s="98"/>
      <c r="F6286" s="99"/>
      <c r="G6286" s="98"/>
      <c r="IE6286" s="79"/>
      <c r="IF6286" s="79"/>
      <c r="IG6286" s="79"/>
      <c r="IH6286" s="79"/>
      <c r="II6286" s="79"/>
      <c r="IJ6286" s="79"/>
      <c r="IK6286" s="79"/>
      <c r="IL6286" s="79"/>
    </row>
    <row r="6287" s="93" customFormat="1" ht="15.75" customHeight="1" spans="3:246">
      <c r="C6287" s="97"/>
      <c r="D6287" s="98"/>
      <c r="F6287" s="99"/>
      <c r="G6287" s="98"/>
      <c r="IE6287" s="79"/>
      <c r="IF6287" s="79"/>
      <c r="IG6287" s="79"/>
      <c r="IH6287" s="79"/>
      <c r="II6287" s="79"/>
      <c r="IJ6287" s="79"/>
      <c r="IK6287" s="79"/>
      <c r="IL6287" s="79"/>
    </row>
    <row r="6288" s="93" customFormat="1" ht="15.75" customHeight="1" spans="3:246">
      <c r="C6288" s="97"/>
      <c r="D6288" s="98"/>
      <c r="F6288" s="99"/>
      <c r="G6288" s="98"/>
      <c r="IE6288" s="79"/>
      <c r="IF6288" s="79"/>
      <c r="IG6288" s="79"/>
      <c r="IH6288" s="79"/>
      <c r="II6288" s="79"/>
      <c r="IJ6288" s="79"/>
      <c r="IK6288" s="79"/>
      <c r="IL6288" s="79"/>
    </row>
    <row r="6289" s="93" customFormat="1" ht="15.75" customHeight="1" spans="3:246">
      <c r="C6289" s="97"/>
      <c r="D6289" s="98"/>
      <c r="F6289" s="99"/>
      <c r="G6289" s="98"/>
      <c r="IE6289" s="79"/>
      <c r="IF6289" s="79"/>
      <c r="IG6289" s="79"/>
      <c r="IH6289" s="79"/>
      <c r="II6289" s="79"/>
      <c r="IJ6289" s="79"/>
      <c r="IK6289" s="79"/>
      <c r="IL6289" s="79"/>
    </row>
    <row r="6290" s="93" customFormat="1" ht="15.75" customHeight="1" spans="3:246">
      <c r="C6290" s="97"/>
      <c r="D6290" s="98"/>
      <c r="F6290" s="99"/>
      <c r="G6290" s="98"/>
      <c r="IE6290" s="79"/>
      <c r="IF6290" s="79"/>
      <c r="IG6290" s="79"/>
      <c r="IH6290" s="79"/>
      <c r="II6290" s="79"/>
      <c r="IJ6290" s="79"/>
      <c r="IK6290" s="79"/>
      <c r="IL6290" s="79"/>
    </row>
    <row r="6291" s="93" customFormat="1" ht="15.75" customHeight="1" spans="3:246">
      <c r="C6291" s="97"/>
      <c r="D6291" s="98"/>
      <c r="F6291" s="99"/>
      <c r="G6291" s="98"/>
      <c r="IE6291" s="79"/>
      <c r="IF6291" s="79"/>
      <c r="IG6291" s="79"/>
      <c r="IH6291" s="79"/>
      <c r="II6291" s="79"/>
      <c r="IJ6291" s="79"/>
      <c r="IK6291" s="79"/>
      <c r="IL6291" s="79"/>
    </row>
    <row r="6292" s="93" customFormat="1" ht="15.75" customHeight="1" spans="3:246">
      <c r="C6292" s="97"/>
      <c r="D6292" s="98"/>
      <c r="F6292" s="99"/>
      <c r="G6292" s="98"/>
      <c r="IE6292" s="79"/>
      <c r="IF6292" s="79"/>
      <c r="IG6292" s="79"/>
      <c r="IH6292" s="79"/>
      <c r="II6292" s="79"/>
      <c r="IJ6292" s="79"/>
      <c r="IK6292" s="79"/>
      <c r="IL6292" s="79"/>
    </row>
    <row r="6293" s="93" customFormat="1" ht="15.75" customHeight="1" spans="3:246">
      <c r="C6293" s="97"/>
      <c r="D6293" s="98"/>
      <c r="F6293" s="99"/>
      <c r="G6293" s="98"/>
      <c r="IE6293" s="79"/>
      <c r="IF6293" s="79"/>
      <c r="IG6293" s="79"/>
      <c r="IH6293" s="79"/>
      <c r="II6293" s="79"/>
      <c r="IJ6293" s="79"/>
      <c r="IK6293" s="79"/>
      <c r="IL6293" s="79"/>
    </row>
    <row r="6294" s="93" customFormat="1" ht="15.75" customHeight="1" spans="3:246">
      <c r="C6294" s="97"/>
      <c r="D6294" s="98"/>
      <c r="F6294" s="99"/>
      <c r="G6294" s="98"/>
      <c r="IE6294" s="79"/>
      <c r="IF6294" s="79"/>
      <c r="IG6294" s="79"/>
      <c r="IH6294" s="79"/>
      <c r="II6294" s="79"/>
      <c r="IJ6294" s="79"/>
      <c r="IK6294" s="79"/>
      <c r="IL6294" s="79"/>
    </row>
    <row r="6295" s="93" customFormat="1" ht="15.75" customHeight="1" spans="3:246">
      <c r="C6295" s="97"/>
      <c r="D6295" s="98"/>
      <c r="F6295" s="99"/>
      <c r="G6295" s="98"/>
      <c r="IE6295" s="79"/>
      <c r="IF6295" s="79"/>
      <c r="IG6295" s="79"/>
      <c r="IH6295" s="79"/>
      <c r="II6295" s="79"/>
      <c r="IJ6295" s="79"/>
      <c r="IK6295" s="79"/>
      <c r="IL6295" s="79"/>
    </row>
    <row r="6296" s="93" customFormat="1" ht="15.75" customHeight="1" spans="3:246">
      <c r="C6296" s="97"/>
      <c r="D6296" s="98"/>
      <c r="F6296" s="99"/>
      <c r="G6296" s="98"/>
      <c r="IE6296" s="79"/>
      <c r="IF6296" s="79"/>
      <c r="IG6296" s="79"/>
      <c r="IH6296" s="79"/>
      <c r="II6296" s="79"/>
      <c r="IJ6296" s="79"/>
      <c r="IK6296" s="79"/>
      <c r="IL6296" s="79"/>
    </row>
    <row r="6297" s="93" customFormat="1" ht="15.75" customHeight="1" spans="3:246">
      <c r="C6297" s="97"/>
      <c r="D6297" s="98"/>
      <c r="F6297" s="99"/>
      <c r="G6297" s="98"/>
      <c r="IE6297" s="79"/>
      <c r="IF6297" s="79"/>
      <c r="IG6297" s="79"/>
      <c r="IH6297" s="79"/>
      <c r="II6297" s="79"/>
      <c r="IJ6297" s="79"/>
      <c r="IK6297" s="79"/>
      <c r="IL6297" s="79"/>
    </row>
    <row r="6298" s="93" customFormat="1" ht="15.75" customHeight="1" spans="3:246">
      <c r="C6298" s="97"/>
      <c r="D6298" s="98"/>
      <c r="F6298" s="99"/>
      <c r="G6298" s="98"/>
      <c r="IE6298" s="79"/>
      <c r="IF6298" s="79"/>
      <c r="IG6298" s="79"/>
      <c r="IH6298" s="79"/>
      <c r="II6298" s="79"/>
      <c r="IJ6298" s="79"/>
      <c r="IK6298" s="79"/>
      <c r="IL6298" s="79"/>
    </row>
    <row r="6299" s="93" customFormat="1" ht="15.75" customHeight="1" spans="3:246">
      <c r="C6299" s="97"/>
      <c r="D6299" s="98"/>
      <c r="F6299" s="99"/>
      <c r="G6299" s="98"/>
      <c r="IE6299" s="79"/>
      <c r="IF6299" s="79"/>
      <c r="IG6299" s="79"/>
      <c r="IH6299" s="79"/>
      <c r="II6299" s="79"/>
      <c r="IJ6299" s="79"/>
      <c r="IK6299" s="79"/>
      <c r="IL6299" s="79"/>
    </row>
    <row r="6300" s="93" customFormat="1" ht="15.75" customHeight="1" spans="3:246">
      <c r="C6300" s="97"/>
      <c r="D6300" s="98"/>
      <c r="F6300" s="99"/>
      <c r="G6300" s="98"/>
      <c r="IE6300" s="79"/>
      <c r="IF6300" s="79"/>
      <c r="IG6300" s="79"/>
      <c r="IH6300" s="79"/>
      <c r="II6300" s="79"/>
      <c r="IJ6300" s="79"/>
      <c r="IK6300" s="79"/>
      <c r="IL6300" s="79"/>
    </row>
    <row r="6301" s="93" customFormat="1" ht="15.75" customHeight="1" spans="3:246">
      <c r="C6301" s="97"/>
      <c r="D6301" s="98"/>
      <c r="F6301" s="99"/>
      <c r="G6301" s="98"/>
      <c r="IE6301" s="79"/>
      <c r="IF6301" s="79"/>
      <c r="IG6301" s="79"/>
      <c r="IH6301" s="79"/>
      <c r="II6301" s="79"/>
      <c r="IJ6301" s="79"/>
      <c r="IK6301" s="79"/>
      <c r="IL6301" s="79"/>
    </row>
    <row r="6302" s="93" customFormat="1" ht="15.75" customHeight="1" spans="3:246">
      <c r="C6302" s="97"/>
      <c r="D6302" s="98"/>
      <c r="F6302" s="99"/>
      <c r="G6302" s="98"/>
      <c r="IE6302" s="79"/>
      <c r="IF6302" s="79"/>
      <c r="IG6302" s="79"/>
      <c r="IH6302" s="79"/>
      <c r="II6302" s="79"/>
      <c r="IJ6302" s="79"/>
      <c r="IK6302" s="79"/>
      <c r="IL6302" s="79"/>
    </row>
    <row r="6303" s="93" customFormat="1" ht="15.75" customHeight="1" spans="3:246">
      <c r="C6303" s="97"/>
      <c r="D6303" s="98"/>
      <c r="F6303" s="99"/>
      <c r="G6303" s="98"/>
      <c r="IE6303" s="79"/>
      <c r="IF6303" s="79"/>
      <c r="IG6303" s="79"/>
      <c r="IH6303" s="79"/>
      <c r="II6303" s="79"/>
      <c r="IJ6303" s="79"/>
      <c r="IK6303" s="79"/>
      <c r="IL6303" s="79"/>
    </row>
    <row r="6304" s="93" customFormat="1" ht="15.75" customHeight="1" spans="3:246">
      <c r="C6304" s="97"/>
      <c r="D6304" s="98"/>
      <c r="F6304" s="99"/>
      <c r="G6304" s="98"/>
      <c r="IE6304" s="79"/>
      <c r="IF6304" s="79"/>
      <c r="IG6304" s="79"/>
      <c r="IH6304" s="79"/>
      <c r="II6304" s="79"/>
      <c r="IJ6304" s="79"/>
      <c r="IK6304" s="79"/>
      <c r="IL6304" s="79"/>
    </row>
    <row r="6305" s="93" customFormat="1" ht="15.75" customHeight="1" spans="3:246">
      <c r="C6305" s="97"/>
      <c r="D6305" s="98"/>
      <c r="F6305" s="99"/>
      <c r="G6305" s="98"/>
      <c r="IE6305" s="79"/>
      <c r="IF6305" s="79"/>
      <c r="IG6305" s="79"/>
      <c r="IH6305" s="79"/>
      <c r="II6305" s="79"/>
      <c r="IJ6305" s="79"/>
      <c r="IK6305" s="79"/>
      <c r="IL6305" s="79"/>
    </row>
    <row r="6306" s="93" customFormat="1" ht="15.75" customHeight="1" spans="3:246">
      <c r="C6306" s="97"/>
      <c r="D6306" s="98"/>
      <c r="F6306" s="99"/>
      <c r="G6306" s="98"/>
      <c r="IE6306" s="79"/>
      <c r="IF6306" s="79"/>
      <c r="IG6306" s="79"/>
      <c r="IH6306" s="79"/>
      <c r="II6306" s="79"/>
      <c r="IJ6306" s="79"/>
      <c r="IK6306" s="79"/>
      <c r="IL6306" s="79"/>
    </row>
    <row r="6307" s="93" customFormat="1" ht="15.75" customHeight="1" spans="3:246">
      <c r="C6307" s="97"/>
      <c r="D6307" s="98"/>
      <c r="F6307" s="99"/>
      <c r="G6307" s="98"/>
      <c r="IE6307" s="79"/>
      <c r="IF6307" s="79"/>
      <c r="IG6307" s="79"/>
      <c r="IH6307" s="79"/>
      <c r="II6307" s="79"/>
      <c r="IJ6307" s="79"/>
      <c r="IK6307" s="79"/>
      <c r="IL6307" s="79"/>
    </row>
    <row r="6308" s="93" customFormat="1" ht="15.75" customHeight="1" spans="3:246">
      <c r="C6308" s="97"/>
      <c r="D6308" s="98"/>
      <c r="F6308" s="99"/>
      <c r="G6308" s="98"/>
      <c r="IE6308" s="79"/>
      <c r="IF6308" s="79"/>
      <c r="IG6308" s="79"/>
      <c r="IH6308" s="79"/>
      <c r="II6308" s="79"/>
      <c r="IJ6308" s="79"/>
      <c r="IK6308" s="79"/>
      <c r="IL6308" s="79"/>
    </row>
    <row r="6309" s="93" customFormat="1" ht="15.75" customHeight="1" spans="3:246">
      <c r="C6309" s="97"/>
      <c r="D6309" s="98"/>
      <c r="F6309" s="99"/>
      <c r="G6309" s="98"/>
      <c r="IE6309" s="79"/>
      <c r="IF6309" s="79"/>
      <c r="IG6309" s="79"/>
      <c r="IH6309" s="79"/>
      <c r="II6309" s="79"/>
      <c r="IJ6309" s="79"/>
      <c r="IK6309" s="79"/>
      <c r="IL6309" s="79"/>
    </row>
    <row r="6310" s="93" customFormat="1" ht="15.75" customHeight="1" spans="3:246">
      <c r="C6310" s="97"/>
      <c r="D6310" s="98"/>
      <c r="F6310" s="99"/>
      <c r="G6310" s="98"/>
      <c r="IE6310" s="79"/>
      <c r="IF6310" s="79"/>
      <c r="IG6310" s="79"/>
      <c r="IH6310" s="79"/>
      <c r="II6310" s="79"/>
      <c r="IJ6310" s="79"/>
      <c r="IK6310" s="79"/>
      <c r="IL6310" s="79"/>
    </row>
    <row r="6311" s="93" customFormat="1" ht="15.75" customHeight="1" spans="3:246">
      <c r="C6311" s="97"/>
      <c r="D6311" s="98"/>
      <c r="F6311" s="99"/>
      <c r="G6311" s="98"/>
      <c r="IE6311" s="79"/>
      <c r="IF6311" s="79"/>
      <c r="IG6311" s="79"/>
      <c r="IH6311" s="79"/>
      <c r="II6311" s="79"/>
      <c r="IJ6311" s="79"/>
      <c r="IK6311" s="79"/>
      <c r="IL6311" s="79"/>
    </row>
    <row r="6312" s="93" customFormat="1" ht="15.75" customHeight="1" spans="3:246">
      <c r="C6312" s="97"/>
      <c r="D6312" s="98"/>
      <c r="F6312" s="99"/>
      <c r="G6312" s="98"/>
      <c r="IE6312" s="79"/>
      <c r="IF6312" s="79"/>
      <c r="IG6312" s="79"/>
      <c r="IH6312" s="79"/>
      <c r="II6312" s="79"/>
      <c r="IJ6312" s="79"/>
      <c r="IK6312" s="79"/>
      <c r="IL6312" s="79"/>
    </row>
    <row r="6313" s="93" customFormat="1" ht="15.75" customHeight="1" spans="3:246">
      <c r="C6313" s="97"/>
      <c r="D6313" s="98"/>
      <c r="F6313" s="99"/>
      <c r="G6313" s="98"/>
      <c r="IE6313" s="79"/>
      <c r="IF6313" s="79"/>
      <c r="IG6313" s="79"/>
      <c r="IH6313" s="79"/>
      <c r="II6313" s="79"/>
      <c r="IJ6313" s="79"/>
      <c r="IK6313" s="79"/>
      <c r="IL6313" s="79"/>
    </row>
    <row r="6314" s="93" customFormat="1" ht="15.75" customHeight="1" spans="3:246">
      <c r="C6314" s="97"/>
      <c r="D6314" s="98"/>
      <c r="F6314" s="99"/>
      <c r="G6314" s="98"/>
      <c r="IE6314" s="79"/>
      <c r="IF6314" s="79"/>
      <c r="IG6314" s="79"/>
      <c r="IH6314" s="79"/>
      <c r="II6314" s="79"/>
      <c r="IJ6314" s="79"/>
      <c r="IK6314" s="79"/>
      <c r="IL6314" s="79"/>
    </row>
    <row r="6315" s="93" customFormat="1" ht="15.75" customHeight="1" spans="3:246">
      <c r="C6315" s="97"/>
      <c r="D6315" s="98"/>
      <c r="F6315" s="99"/>
      <c r="G6315" s="98"/>
      <c r="IE6315" s="79"/>
      <c r="IF6315" s="79"/>
      <c r="IG6315" s="79"/>
      <c r="IH6315" s="79"/>
      <c r="II6315" s="79"/>
      <c r="IJ6315" s="79"/>
      <c r="IK6315" s="79"/>
      <c r="IL6315" s="79"/>
    </row>
    <row r="6316" s="93" customFormat="1" ht="15.75" customHeight="1" spans="3:246">
      <c r="C6316" s="97"/>
      <c r="D6316" s="98"/>
      <c r="F6316" s="99"/>
      <c r="G6316" s="98"/>
      <c r="IE6316" s="79"/>
      <c r="IF6316" s="79"/>
      <c r="IG6316" s="79"/>
      <c r="IH6316" s="79"/>
      <c r="II6316" s="79"/>
      <c r="IJ6316" s="79"/>
      <c r="IK6316" s="79"/>
      <c r="IL6316" s="79"/>
    </row>
    <row r="6317" s="93" customFormat="1" ht="15.75" customHeight="1" spans="3:246">
      <c r="C6317" s="97"/>
      <c r="D6317" s="98"/>
      <c r="F6317" s="99"/>
      <c r="G6317" s="98"/>
      <c r="IE6317" s="79"/>
      <c r="IF6317" s="79"/>
      <c r="IG6317" s="79"/>
      <c r="IH6317" s="79"/>
      <c r="II6317" s="79"/>
      <c r="IJ6317" s="79"/>
      <c r="IK6317" s="79"/>
      <c r="IL6317" s="79"/>
    </row>
    <row r="6318" s="93" customFormat="1" ht="15.75" customHeight="1" spans="3:246">
      <c r="C6318" s="97"/>
      <c r="D6318" s="98"/>
      <c r="F6318" s="99"/>
      <c r="G6318" s="98"/>
      <c r="IE6318" s="79"/>
      <c r="IF6318" s="79"/>
      <c r="IG6318" s="79"/>
      <c r="IH6318" s="79"/>
      <c r="II6318" s="79"/>
      <c r="IJ6318" s="79"/>
      <c r="IK6318" s="79"/>
      <c r="IL6318" s="79"/>
    </row>
    <row r="6319" s="93" customFormat="1" ht="15.75" customHeight="1" spans="3:246">
      <c r="C6319" s="97"/>
      <c r="D6319" s="98"/>
      <c r="F6319" s="99"/>
      <c r="G6319" s="98"/>
      <c r="IE6319" s="79"/>
      <c r="IF6319" s="79"/>
      <c r="IG6319" s="79"/>
      <c r="IH6319" s="79"/>
      <c r="II6319" s="79"/>
      <c r="IJ6319" s="79"/>
      <c r="IK6319" s="79"/>
      <c r="IL6319" s="79"/>
    </row>
    <row r="6320" s="93" customFormat="1" ht="15.75" customHeight="1" spans="3:246">
      <c r="C6320" s="97"/>
      <c r="D6320" s="98"/>
      <c r="F6320" s="99"/>
      <c r="G6320" s="98"/>
      <c r="IE6320" s="79"/>
      <c r="IF6320" s="79"/>
      <c r="IG6320" s="79"/>
      <c r="IH6320" s="79"/>
      <c r="II6320" s="79"/>
      <c r="IJ6320" s="79"/>
      <c r="IK6320" s="79"/>
      <c r="IL6320" s="79"/>
    </row>
    <row r="6321" s="93" customFormat="1" ht="15.75" customHeight="1" spans="3:246">
      <c r="C6321" s="97"/>
      <c r="D6321" s="98"/>
      <c r="F6321" s="99"/>
      <c r="G6321" s="98"/>
      <c r="IE6321" s="79"/>
      <c r="IF6321" s="79"/>
      <c r="IG6321" s="79"/>
      <c r="IH6321" s="79"/>
      <c r="II6321" s="79"/>
      <c r="IJ6321" s="79"/>
      <c r="IK6321" s="79"/>
      <c r="IL6321" s="79"/>
    </row>
    <row r="6322" s="93" customFormat="1" ht="15.75" customHeight="1" spans="3:246">
      <c r="C6322" s="97"/>
      <c r="D6322" s="98"/>
      <c r="F6322" s="99"/>
      <c r="G6322" s="98"/>
      <c r="IE6322" s="79"/>
      <c r="IF6322" s="79"/>
      <c r="IG6322" s="79"/>
      <c r="IH6322" s="79"/>
      <c r="II6322" s="79"/>
      <c r="IJ6322" s="79"/>
      <c r="IK6322" s="79"/>
      <c r="IL6322" s="79"/>
    </row>
    <row r="6323" s="93" customFormat="1" ht="15.75" customHeight="1" spans="3:246">
      <c r="C6323" s="97"/>
      <c r="D6323" s="98"/>
      <c r="F6323" s="99"/>
      <c r="G6323" s="98"/>
      <c r="IE6323" s="79"/>
      <c r="IF6323" s="79"/>
      <c r="IG6323" s="79"/>
      <c r="IH6323" s="79"/>
      <c r="II6323" s="79"/>
      <c r="IJ6323" s="79"/>
      <c r="IK6323" s="79"/>
      <c r="IL6323" s="79"/>
    </row>
    <row r="6324" s="93" customFormat="1" ht="15.75" customHeight="1" spans="3:246">
      <c r="C6324" s="97"/>
      <c r="D6324" s="98"/>
      <c r="F6324" s="99"/>
      <c r="G6324" s="98"/>
      <c r="IE6324" s="79"/>
      <c r="IF6324" s="79"/>
      <c r="IG6324" s="79"/>
      <c r="IH6324" s="79"/>
      <c r="II6324" s="79"/>
      <c r="IJ6324" s="79"/>
      <c r="IK6324" s="79"/>
      <c r="IL6324" s="79"/>
    </row>
    <row r="6325" s="93" customFormat="1" ht="15.75" customHeight="1" spans="3:246">
      <c r="C6325" s="97"/>
      <c r="D6325" s="98"/>
      <c r="F6325" s="99"/>
      <c r="G6325" s="98"/>
      <c r="IE6325" s="79"/>
      <c r="IF6325" s="79"/>
      <c r="IG6325" s="79"/>
      <c r="IH6325" s="79"/>
      <c r="II6325" s="79"/>
      <c r="IJ6325" s="79"/>
      <c r="IK6325" s="79"/>
      <c r="IL6325" s="79"/>
    </row>
    <row r="6326" s="93" customFormat="1" ht="15.75" customHeight="1" spans="3:246">
      <c r="C6326" s="97"/>
      <c r="D6326" s="98"/>
      <c r="F6326" s="99"/>
      <c r="G6326" s="98"/>
      <c r="IE6326" s="79"/>
      <c r="IF6326" s="79"/>
      <c r="IG6326" s="79"/>
      <c r="IH6326" s="79"/>
      <c r="II6326" s="79"/>
      <c r="IJ6326" s="79"/>
      <c r="IK6326" s="79"/>
      <c r="IL6326" s="79"/>
    </row>
    <row r="6327" s="93" customFormat="1" ht="15.75" customHeight="1" spans="3:246">
      <c r="C6327" s="97"/>
      <c r="D6327" s="98"/>
      <c r="F6327" s="99"/>
      <c r="G6327" s="98"/>
      <c r="IE6327" s="79"/>
      <c r="IF6327" s="79"/>
      <c r="IG6327" s="79"/>
      <c r="IH6327" s="79"/>
      <c r="II6327" s="79"/>
      <c r="IJ6327" s="79"/>
      <c r="IK6327" s="79"/>
      <c r="IL6327" s="79"/>
    </row>
    <row r="6328" s="93" customFormat="1" ht="15.75" customHeight="1" spans="3:246">
      <c r="C6328" s="97"/>
      <c r="D6328" s="98"/>
      <c r="F6328" s="99"/>
      <c r="G6328" s="98"/>
      <c r="IE6328" s="79"/>
      <c r="IF6328" s="79"/>
      <c r="IG6328" s="79"/>
      <c r="IH6328" s="79"/>
      <c r="II6328" s="79"/>
      <c r="IJ6328" s="79"/>
      <c r="IK6328" s="79"/>
      <c r="IL6328" s="79"/>
    </row>
    <row r="6329" s="93" customFormat="1" ht="15.75" customHeight="1" spans="3:246">
      <c r="C6329" s="97"/>
      <c r="D6329" s="98"/>
      <c r="F6329" s="99"/>
      <c r="G6329" s="98"/>
      <c r="IE6329" s="79"/>
      <c r="IF6329" s="79"/>
      <c r="IG6329" s="79"/>
      <c r="IH6329" s="79"/>
      <c r="II6329" s="79"/>
      <c r="IJ6329" s="79"/>
      <c r="IK6329" s="79"/>
      <c r="IL6329" s="79"/>
    </row>
    <row r="6330" s="93" customFormat="1" ht="15.75" customHeight="1" spans="3:246">
      <c r="C6330" s="97"/>
      <c r="D6330" s="98"/>
      <c r="F6330" s="99"/>
      <c r="G6330" s="98"/>
      <c r="IE6330" s="79"/>
      <c r="IF6330" s="79"/>
      <c r="IG6330" s="79"/>
      <c r="IH6330" s="79"/>
      <c r="II6330" s="79"/>
      <c r="IJ6330" s="79"/>
      <c r="IK6330" s="79"/>
      <c r="IL6330" s="79"/>
    </row>
    <row r="6331" s="93" customFormat="1" ht="15.75" customHeight="1" spans="3:246">
      <c r="C6331" s="97"/>
      <c r="D6331" s="98"/>
      <c r="F6331" s="99"/>
      <c r="G6331" s="98"/>
      <c r="IE6331" s="79"/>
      <c r="IF6331" s="79"/>
      <c r="IG6331" s="79"/>
      <c r="IH6331" s="79"/>
      <c r="II6331" s="79"/>
      <c r="IJ6331" s="79"/>
      <c r="IK6331" s="79"/>
      <c r="IL6331" s="79"/>
    </row>
    <row r="6332" s="93" customFormat="1" ht="15.75" customHeight="1" spans="3:246">
      <c r="C6332" s="97"/>
      <c r="D6332" s="98"/>
      <c r="F6332" s="99"/>
      <c r="G6332" s="98"/>
      <c r="IE6332" s="79"/>
      <c r="IF6332" s="79"/>
      <c r="IG6332" s="79"/>
      <c r="IH6332" s="79"/>
      <c r="II6332" s="79"/>
      <c r="IJ6332" s="79"/>
      <c r="IK6332" s="79"/>
      <c r="IL6332" s="79"/>
    </row>
    <row r="6333" s="93" customFormat="1" ht="15.75" customHeight="1" spans="3:246">
      <c r="C6333" s="97"/>
      <c r="D6333" s="98"/>
      <c r="F6333" s="99"/>
      <c r="G6333" s="98"/>
      <c r="IE6333" s="79"/>
      <c r="IF6333" s="79"/>
      <c r="IG6333" s="79"/>
      <c r="IH6333" s="79"/>
      <c r="II6333" s="79"/>
      <c r="IJ6333" s="79"/>
      <c r="IK6333" s="79"/>
      <c r="IL6333" s="79"/>
    </row>
    <row r="6334" s="93" customFormat="1" ht="15.75" customHeight="1" spans="3:246">
      <c r="C6334" s="97"/>
      <c r="D6334" s="98"/>
      <c r="F6334" s="99"/>
      <c r="G6334" s="98"/>
      <c r="IE6334" s="79"/>
      <c r="IF6334" s="79"/>
      <c r="IG6334" s="79"/>
      <c r="IH6334" s="79"/>
      <c r="II6334" s="79"/>
      <c r="IJ6334" s="79"/>
      <c r="IK6334" s="79"/>
      <c r="IL6334" s="79"/>
    </row>
    <row r="6335" s="93" customFormat="1" ht="15.75" customHeight="1" spans="3:246">
      <c r="C6335" s="97"/>
      <c r="D6335" s="98"/>
      <c r="F6335" s="99"/>
      <c r="G6335" s="98"/>
      <c r="IE6335" s="79"/>
      <c r="IF6335" s="79"/>
      <c r="IG6335" s="79"/>
      <c r="IH6335" s="79"/>
      <c r="II6335" s="79"/>
      <c r="IJ6335" s="79"/>
      <c r="IK6335" s="79"/>
      <c r="IL6335" s="79"/>
    </row>
    <row r="6336" s="93" customFormat="1" ht="15.75" customHeight="1" spans="3:246">
      <c r="C6336" s="97"/>
      <c r="D6336" s="98"/>
      <c r="F6336" s="99"/>
      <c r="G6336" s="98"/>
      <c r="IE6336" s="79"/>
      <c r="IF6336" s="79"/>
      <c r="IG6336" s="79"/>
      <c r="IH6336" s="79"/>
      <c r="II6336" s="79"/>
      <c r="IJ6336" s="79"/>
      <c r="IK6336" s="79"/>
      <c r="IL6336" s="79"/>
    </row>
    <row r="6337" s="93" customFormat="1" ht="15.75" customHeight="1" spans="3:246">
      <c r="C6337" s="97"/>
      <c r="D6337" s="98"/>
      <c r="F6337" s="99"/>
      <c r="G6337" s="98"/>
      <c r="IE6337" s="79"/>
      <c r="IF6337" s="79"/>
      <c r="IG6337" s="79"/>
      <c r="IH6337" s="79"/>
      <c r="II6337" s="79"/>
      <c r="IJ6337" s="79"/>
      <c r="IK6337" s="79"/>
      <c r="IL6337" s="79"/>
    </row>
    <row r="6338" s="93" customFormat="1" ht="15.75" customHeight="1" spans="3:246">
      <c r="C6338" s="97"/>
      <c r="D6338" s="98"/>
      <c r="F6338" s="99"/>
      <c r="G6338" s="98"/>
      <c r="IE6338" s="79"/>
      <c r="IF6338" s="79"/>
      <c r="IG6338" s="79"/>
      <c r="IH6338" s="79"/>
      <c r="II6338" s="79"/>
      <c r="IJ6338" s="79"/>
      <c r="IK6338" s="79"/>
      <c r="IL6338" s="79"/>
    </row>
    <row r="6339" s="93" customFormat="1" ht="15.75" customHeight="1" spans="3:246">
      <c r="C6339" s="97"/>
      <c r="D6339" s="98"/>
      <c r="F6339" s="99"/>
      <c r="G6339" s="98"/>
      <c r="IE6339" s="79"/>
      <c r="IF6339" s="79"/>
      <c r="IG6339" s="79"/>
      <c r="IH6339" s="79"/>
      <c r="II6339" s="79"/>
      <c r="IJ6339" s="79"/>
      <c r="IK6339" s="79"/>
      <c r="IL6339" s="79"/>
    </row>
    <row r="6340" s="93" customFormat="1" ht="15.75" customHeight="1" spans="3:246">
      <c r="C6340" s="97"/>
      <c r="D6340" s="98"/>
      <c r="F6340" s="99"/>
      <c r="G6340" s="98"/>
      <c r="IE6340" s="79"/>
      <c r="IF6340" s="79"/>
      <c r="IG6340" s="79"/>
      <c r="IH6340" s="79"/>
      <c r="II6340" s="79"/>
      <c r="IJ6340" s="79"/>
      <c r="IK6340" s="79"/>
      <c r="IL6340" s="79"/>
    </row>
    <row r="6341" s="93" customFormat="1" ht="15.75" customHeight="1" spans="3:246">
      <c r="C6341" s="97"/>
      <c r="D6341" s="98"/>
      <c r="F6341" s="99"/>
      <c r="G6341" s="98"/>
      <c r="IE6341" s="79"/>
      <c r="IF6341" s="79"/>
      <c r="IG6341" s="79"/>
      <c r="IH6341" s="79"/>
      <c r="II6341" s="79"/>
      <c r="IJ6341" s="79"/>
      <c r="IK6341" s="79"/>
      <c r="IL6341" s="79"/>
    </row>
    <row r="6342" s="93" customFormat="1" ht="15.75" customHeight="1" spans="3:246">
      <c r="C6342" s="97"/>
      <c r="D6342" s="98"/>
      <c r="F6342" s="99"/>
      <c r="G6342" s="98"/>
      <c r="IE6342" s="79"/>
      <c r="IF6342" s="79"/>
      <c r="IG6342" s="79"/>
      <c r="IH6342" s="79"/>
      <c r="II6342" s="79"/>
      <c r="IJ6342" s="79"/>
      <c r="IK6342" s="79"/>
      <c r="IL6342" s="79"/>
    </row>
    <row r="6343" s="93" customFormat="1" ht="15.75" customHeight="1" spans="3:246">
      <c r="C6343" s="97"/>
      <c r="D6343" s="98"/>
      <c r="F6343" s="99"/>
      <c r="G6343" s="98"/>
      <c r="IE6343" s="79"/>
      <c r="IF6343" s="79"/>
      <c r="IG6343" s="79"/>
      <c r="IH6343" s="79"/>
      <c r="II6343" s="79"/>
      <c r="IJ6343" s="79"/>
      <c r="IK6343" s="79"/>
      <c r="IL6343" s="79"/>
    </row>
    <row r="6344" s="93" customFormat="1" ht="15.75" customHeight="1" spans="3:246">
      <c r="C6344" s="97"/>
      <c r="D6344" s="98"/>
      <c r="F6344" s="99"/>
      <c r="G6344" s="98"/>
      <c r="IE6344" s="79"/>
      <c r="IF6344" s="79"/>
      <c r="IG6344" s="79"/>
      <c r="IH6344" s="79"/>
      <c r="II6344" s="79"/>
      <c r="IJ6344" s="79"/>
      <c r="IK6344" s="79"/>
      <c r="IL6344" s="79"/>
    </row>
    <row r="6345" s="93" customFormat="1" ht="15.75" customHeight="1" spans="3:246">
      <c r="C6345" s="97"/>
      <c r="D6345" s="98"/>
      <c r="F6345" s="99"/>
      <c r="G6345" s="98"/>
      <c r="IE6345" s="79"/>
      <c r="IF6345" s="79"/>
      <c r="IG6345" s="79"/>
      <c r="IH6345" s="79"/>
      <c r="II6345" s="79"/>
      <c r="IJ6345" s="79"/>
      <c r="IK6345" s="79"/>
      <c r="IL6345" s="79"/>
    </row>
    <row r="6346" s="93" customFormat="1" ht="15.75" customHeight="1" spans="3:246">
      <c r="C6346" s="97"/>
      <c r="D6346" s="98"/>
      <c r="F6346" s="99"/>
      <c r="G6346" s="98"/>
      <c r="IE6346" s="79"/>
      <c r="IF6346" s="79"/>
      <c r="IG6346" s="79"/>
      <c r="IH6346" s="79"/>
      <c r="II6346" s="79"/>
      <c r="IJ6346" s="79"/>
      <c r="IK6346" s="79"/>
      <c r="IL6346" s="79"/>
    </row>
    <row r="6347" s="93" customFormat="1" ht="15.75" customHeight="1" spans="3:246">
      <c r="C6347" s="97"/>
      <c r="D6347" s="98"/>
      <c r="F6347" s="99"/>
      <c r="G6347" s="98"/>
      <c r="IE6347" s="79"/>
      <c r="IF6347" s="79"/>
      <c r="IG6347" s="79"/>
      <c r="IH6347" s="79"/>
      <c r="II6347" s="79"/>
      <c r="IJ6347" s="79"/>
      <c r="IK6347" s="79"/>
      <c r="IL6347" s="79"/>
    </row>
    <row r="6348" s="93" customFormat="1" ht="15.75" customHeight="1" spans="3:246">
      <c r="C6348" s="97"/>
      <c r="D6348" s="98"/>
      <c r="F6348" s="99"/>
      <c r="G6348" s="98"/>
      <c r="IE6348" s="79"/>
      <c r="IF6348" s="79"/>
      <c r="IG6348" s="79"/>
      <c r="IH6348" s="79"/>
      <c r="II6348" s="79"/>
      <c r="IJ6348" s="79"/>
      <c r="IK6348" s="79"/>
      <c r="IL6348" s="79"/>
    </row>
    <row r="6349" s="93" customFormat="1" ht="15.75" customHeight="1" spans="3:246">
      <c r="C6349" s="97"/>
      <c r="D6349" s="98"/>
      <c r="F6349" s="99"/>
      <c r="G6349" s="98"/>
      <c r="IE6349" s="79"/>
      <c r="IF6349" s="79"/>
      <c r="IG6349" s="79"/>
      <c r="IH6349" s="79"/>
      <c r="II6349" s="79"/>
      <c r="IJ6349" s="79"/>
      <c r="IK6349" s="79"/>
      <c r="IL6349" s="79"/>
    </row>
    <row r="6350" s="93" customFormat="1" ht="15.75" customHeight="1" spans="3:246">
      <c r="C6350" s="97"/>
      <c r="D6350" s="98"/>
      <c r="F6350" s="99"/>
      <c r="G6350" s="98"/>
      <c r="IE6350" s="79"/>
      <c r="IF6350" s="79"/>
      <c r="IG6350" s="79"/>
      <c r="IH6350" s="79"/>
      <c r="II6350" s="79"/>
      <c r="IJ6350" s="79"/>
      <c r="IK6350" s="79"/>
      <c r="IL6350" s="79"/>
    </row>
    <row r="6351" s="93" customFormat="1" ht="15.75" customHeight="1" spans="3:246">
      <c r="C6351" s="97"/>
      <c r="D6351" s="98"/>
      <c r="F6351" s="99"/>
      <c r="G6351" s="98"/>
      <c r="IE6351" s="79"/>
      <c r="IF6351" s="79"/>
      <c r="IG6351" s="79"/>
      <c r="IH6351" s="79"/>
      <c r="II6351" s="79"/>
      <c r="IJ6351" s="79"/>
      <c r="IK6351" s="79"/>
      <c r="IL6351" s="79"/>
    </row>
    <row r="6352" s="93" customFormat="1" ht="15.75" customHeight="1" spans="3:246">
      <c r="C6352" s="97"/>
      <c r="D6352" s="98"/>
      <c r="F6352" s="99"/>
      <c r="G6352" s="98"/>
      <c r="IE6352" s="79"/>
      <c r="IF6352" s="79"/>
      <c r="IG6352" s="79"/>
      <c r="IH6352" s="79"/>
      <c r="II6352" s="79"/>
      <c r="IJ6352" s="79"/>
      <c r="IK6352" s="79"/>
      <c r="IL6352" s="79"/>
    </row>
    <row r="6353" s="93" customFormat="1" ht="15.75" customHeight="1" spans="3:246">
      <c r="C6353" s="97"/>
      <c r="D6353" s="98"/>
      <c r="F6353" s="99"/>
      <c r="G6353" s="98"/>
      <c r="IE6353" s="79"/>
      <c r="IF6353" s="79"/>
      <c r="IG6353" s="79"/>
      <c r="IH6353" s="79"/>
      <c r="II6353" s="79"/>
      <c r="IJ6353" s="79"/>
      <c r="IK6353" s="79"/>
      <c r="IL6353" s="79"/>
    </row>
    <row r="6354" s="93" customFormat="1" ht="15.75" customHeight="1" spans="3:246">
      <c r="C6354" s="97"/>
      <c r="D6354" s="98"/>
      <c r="F6354" s="99"/>
      <c r="G6354" s="98"/>
      <c r="IE6354" s="79"/>
      <c r="IF6354" s="79"/>
      <c r="IG6354" s="79"/>
      <c r="IH6354" s="79"/>
      <c r="II6354" s="79"/>
      <c r="IJ6354" s="79"/>
      <c r="IK6354" s="79"/>
      <c r="IL6354" s="79"/>
    </row>
    <row r="6355" s="93" customFormat="1" ht="15.75" customHeight="1" spans="3:246">
      <c r="C6355" s="97"/>
      <c r="D6355" s="98"/>
      <c r="F6355" s="99"/>
      <c r="G6355" s="98"/>
      <c r="IE6355" s="79"/>
      <c r="IF6355" s="79"/>
      <c r="IG6355" s="79"/>
      <c r="IH6355" s="79"/>
      <c r="II6355" s="79"/>
      <c r="IJ6355" s="79"/>
      <c r="IK6355" s="79"/>
      <c r="IL6355" s="79"/>
    </row>
    <row r="6356" s="93" customFormat="1" ht="15.75" customHeight="1" spans="3:246">
      <c r="C6356" s="97"/>
      <c r="D6356" s="98"/>
      <c r="F6356" s="99"/>
      <c r="G6356" s="98"/>
      <c r="IE6356" s="79"/>
      <c r="IF6356" s="79"/>
      <c r="IG6356" s="79"/>
      <c r="IH6356" s="79"/>
      <c r="II6356" s="79"/>
      <c r="IJ6356" s="79"/>
      <c r="IK6356" s="79"/>
      <c r="IL6356" s="79"/>
    </row>
    <row r="6357" s="93" customFormat="1" ht="15.75" customHeight="1" spans="3:246">
      <c r="C6357" s="97"/>
      <c r="D6357" s="98"/>
      <c r="F6357" s="99"/>
      <c r="G6357" s="98"/>
      <c r="IE6357" s="79"/>
      <c r="IF6357" s="79"/>
      <c r="IG6357" s="79"/>
      <c r="IH6357" s="79"/>
      <c r="II6357" s="79"/>
      <c r="IJ6357" s="79"/>
      <c r="IK6357" s="79"/>
      <c r="IL6357" s="79"/>
    </row>
    <row r="6358" s="93" customFormat="1" ht="15.75" customHeight="1" spans="3:246">
      <c r="C6358" s="97"/>
      <c r="D6358" s="98"/>
      <c r="F6358" s="99"/>
      <c r="G6358" s="98"/>
      <c r="IE6358" s="79"/>
      <c r="IF6358" s="79"/>
      <c r="IG6358" s="79"/>
      <c r="IH6358" s="79"/>
      <c r="II6358" s="79"/>
      <c r="IJ6358" s="79"/>
      <c r="IK6358" s="79"/>
      <c r="IL6358" s="79"/>
    </row>
    <row r="6359" s="93" customFormat="1" ht="15.75" customHeight="1" spans="3:246">
      <c r="C6359" s="97"/>
      <c r="D6359" s="98"/>
      <c r="F6359" s="99"/>
      <c r="G6359" s="98"/>
      <c r="IE6359" s="79"/>
      <c r="IF6359" s="79"/>
      <c r="IG6359" s="79"/>
      <c r="IH6359" s="79"/>
      <c r="II6359" s="79"/>
      <c r="IJ6359" s="79"/>
      <c r="IK6359" s="79"/>
      <c r="IL6359" s="79"/>
    </row>
    <row r="6360" s="93" customFormat="1" ht="15.75" customHeight="1" spans="3:246">
      <c r="C6360" s="97"/>
      <c r="D6360" s="98"/>
      <c r="F6360" s="99"/>
      <c r="G6360" s="98"/>
      <c r="IE6360" s="79"/>
      <c r="IF6360" s="79"/>
      <c r="IG6360" s="79"/>
      <c r="IH6360" s="79"/>
      <c r="II6360" s="79"/>
      <c r="IJ6360" s="79"/>
      <c r="IK6360" s="79"/>
      <c r="IL6360" s="79"/>
    </row>
    <row r="6361" s="93" customFormat="1" ht="15.75" customHeight="1" spans="3:246">
      <c r="C6361" s="97"/>
      <c r="D6361" s="98"/>
      <c r="F6361" s="99"/>
      <c r="G6361" s="98"/>
      <c r="IE6361" s="79"/>
      <c r="IF6361" s="79"/>
      <c r="IG6361" s="79"/>
      <c r="IH6361" s="79"/>
      <c r="II6361" s="79"/>
      <c r="IJ6361" s="79"/>
      <c r="IK6361" s="79"/>
      <c r="IL6361" s="79"/>
    </row>
    <row r="6362" s="93" customFormat="1" ht="15.75" customHeight="1" spans="3:246">
      <c r="C6362" s="97"/>
      <c r="D6362" s="98"/>
      <c r="F6362" s="99"/>
      <c r="G6362" s="98"/>
      <c r="IE6362" s="79"/>
      <c r="IF6362" s="79"/>
      <c r="IG6362" s="79"/>
      <c r="IH6362" s="79"/>
      <c r="II6362" s="79"/>
      <c r="IJ6362" s="79"/>
      <c r="IK6362" s="79"/>
      <c r="IL6362" s="79"/>
    </row>
    <row r="6363" s="93" customFormat="1" ht="15.75" customHeight="1" spans="3:246">
      <c r="C6363" s="97"/>
      <c r="D6363" s="98"/>
      <c r="F6363" s="99"/>
      <c r="G6363" s="98"/>
      <c r="IE6363" s="79"/>
      <c r="IF6363" s="79"/>
      <c r="IG6363" s="79"/>
      <c r="IH6363" s="79"/>
      <c r="II6363" s="79"/>
      <c r="IJ6363" s="79"/>
      <c r="IK6363" s="79"/>
      <c r="IL6363" s="79"/>
    </row>
    <row r="6364" s="93" customFormat="1" ht="15.75" customHeight="1" spans="3:246">
      <c r="C6364" s="97"/>
      <c r="D6364" s="98"/>
      <c r="F6364" s="99"/>
      <c r="G6364" s="98"/>
      <c r="IE6364" s="79"/>
      <c r="IF6364" s="79"/>
      <c r="IG6364" s="79"/>
      <c r="IH6364" s="79"/>
      <c r="II6364" s="79"/>
      <c r="IJ6364" s="79"/>
      <c r="IK6364" s="79"/>
      <c r="IL6364" s="79"/>
    </row>
    <row r="6365" s="93" customFormat="1" ht="15.75" customHeight="1" spans="3:246">
      <c r="C6365" s="97"/>
      <c r="D6365" s="98"/>
      <c r="F6365" s="99"/>
      <c r="G6365" s="98"/>
      <c r="IE6365" s="79"/>
      <c r="IF6365" s="79"/>
      <c r="IG6365" s="79"/>
      <c r="IH6365" s="79"/>
      <c r="II6365" s="79"/>
      <c r="IJ6365" s="79"/>
      <c r="IK6365" s="79"/>
      <c r="IL6365" s="79"/>
    </row>
    <row r="6366" s="93" customFormat="1" ht="15.75" customHeight="1" spans="3:246">
      <c r="C6366" s="97"/>
      <c r="D6366" s="98"/>
      <c r="F6366" s="99"/>
      <c r="G6366" s="98"/>
      <c r="IE6366" s="79"/>
      <c r="IF6366" s="79"/>
      <c r="IG6366" s="79"/>
      <c r="IH6366" s="79"/>
      <c r="II6366" s="79"/>
      <c r="IJ6366" s="79"/>
      <c r="IK6366" s="79"/>
      <c r="IL6366" s="79"/>
    </row>
    <row r="6367" s="93" customFormat="1" ht="15.75" customHeight="1" spans="3:246">
      <c r="C6367" s="97"/>
      <c r="D6367" s="98"/>
      <c r="F6367" s="99"/>
      <c r="G6367" s="98"/>
      <c r="IE6367" s="79"/>
      <c r="IF6367" s="79"/>
      <c r="IG6367" s="79"/>
      <c r="IH6367" s="79"/>
      <c r="II6367" s="79"/>
      <c r="IJ6367" s="79"/>
      <c r="IK6367" s="79"/>
      <c r="IL6367" s="79"/>
    </row>
    <row r="6368" s="93" customFormat="1" ht="15.75" customHeight="1" spans="3:246">
      <c r="C6368" s="97"/>
      <c r="D6368" s="98"/>
      <c r="F6368" s="99"/>
      <c r="G6368" s="98"/>
      <c r="IE6368" s="79"/>
      <c r="IF6368" s="79"/>
      <c r="IG6368" s="79"/>
      <c r="IH6368" s="79"/>
      <c r="II6368" s="79"/>
      <c r="IJ6368" s="79"/>
      <c r="IK6368" s="79"/>
      <c r="IL6368" s="79"/>
    </row>
    <row r="6369" s="93" customFormat="1" ht="15.75" customHeight="1" spans="3:246">
      <c r="C6369" s="97"/>
      <c r="D6369" s="98"/>
      <c r="F6369" s="99"/>
      <c r="G6369" s="98"/>
      <c r="IE6369" s="79"/>
      <c r="IF6369" s="79"/>
      <c r="IG6369" s="79"/>
      <c r="IH6369" s="79"/>
      <c r="II6369" s="79"/>
      <c r="IJ6369" s="79"/>
      <c r="IK6369" s="79"/>
      <c r="IL6369" s="79"/>
    </row>
    <row r="6370" s="93" customFormat="1" ht="15.75" customHeight="1" spans="3:246">
      <c r="C6370" s="97"/>
      <c r="D6370" s="98"/>
      <c r="F6370" s="99"/>
      <c r="G6370" s="98"/>
      <c r="IE6370" s="79"/>
      <c r="IF6370" s="79"/>
      <c r="IG6370" s="79"/>
      <c r="IH6370" s="79"/>
      <c r="II6370" s="79"/>
      <c r="IJ6370" s="79"/>
      <c r="IK6370" s="79"/>
      <c r="IL6370" s="79"/>
    </row>
    <row r="6371" s="93" customFormat="1" ht="15.75" customHeight="1" spans="3:246">
      <c r="C6371" s="97"/>
      <c r="D6371" s="98"/>
      <c r="F6371" s="99"/>
      <c r="G6371" s="98"/>
      <c r="IE6371" s="79"/>
      <c r="IF6371" s="79"/>
      <c r="IG6371" s="79"/>
      <c r="IH6371" s="79"/>
      <c r="II6371" s="79"/>
      <c r="IJ6371" s="79"/>
      <c r="IK6371" s="79"/>
      <c r="IL6371" s="79"/>
    </row>
    <row r="6372" s="93" customFormat="1" ht="15.75" customHeight="1" spans="3:246">
      <c r="C6372" s="97"/>
      <c r="D6372" s="98"/>
      <c r="F6372" s="99"/>
      <c r="G6372" s="98"/>
      <c r="IE6372" s="79"/>
      <c r="IF6372" s="79"/>
      <c r="IG6372" s="79"/>
      <c r="IH6372" s="79"/>
      <c r="II6372" s="79"/>
      <c r="IJ6372" s="79"/>
      <c r="IK6372" s="79"/>
      <c r="IL6372" s="79"/>
    </row>
    <row r="6373" s="93" customFormat="1" ht="15.75" customHeight="1" spans="3:246">
      <c r="C6373" s="97"/>
      <c r="D6373" s="98"/>
      <c r="F6373" s="99"/>
      <c r="G6373" s="98"/>
      <c r="IE6373" s="79"/>
      <c r="IF6373" s="79"/>
      <c r="IG6373" s="79"/>
      <c r="IH6373" s="79"/>
      <c r="II6373" s="79"/>
      <c r="IJ6373" s="79"/>
      <c r="IK6373" s="79"/>
      <c r="IL6373" s="79"/>
    </row>
    <row r="6374" s="93" customFormat="1" ht="15.75" customHeight="1" spans="3:246">
      <c r="C6374" s="97"/>
      <c r="D6374" s="98"/>
      <c r="F6374" s="99"/>
      <c r="G6374" s="98"/>
      <c r="IE6374" s="79"/>
      <c r="IF6374" s="79"/>
      <c r="IG6374" s="79"/>
      <c r="IH6374" s="79"/>
      <c r="II6374" s="79"/>
      <c r="IJ6374" s="79"/>
      <c r="IK6374" s="79"/>
      <c r="IL6374" s="79"/>
    </row>
    <row r="6375" s="93" customFormat="1" ht="15.75" customHeight="1" spans="3:246">
      <c r="C6375" s="97"/>
      <c r="D6375" s="98"/>
      <c r="F6375" s="99"/>
      <c r="G6375" s="98"/>
      <c r="IE6375" s="79"/>
      <c r="IF6375" s="79"/>
      <c r="IG6375" s="79"/>
      <c r="IH6375" s="79"/>
      <c r="II6375" s="79"/>
      <c r="IJ6375" s="79"/>
      <c r="IK6375" s="79"/>
      <c r="IL6375" s="79"/>
    </row>
    <row r="6376" s="93" customFormat="1" ht="15.75" customHeight="1" spans="3:246">
      <c r="C6376" s="97"/>
      <c r="D6376" s="98"/>
      <c r="F6376" s="99"/>
      <c r="G6376" s="98"/>
      <c r="IE6376" s="79"/>
      <c r="IF6376" s="79"/>
      <c r="IG6376" s="79"/>
      <c r="IH6376" s="79"/>
      <c r="II6376" s="79"/>
      <c r="IJ6376" s="79"/>
      <c r="IK6376" s="79"/>
      <c r="IL6376" s="79"/>
    </row>
    <row r="6377" s="93" customFormat="1" ht="15.75" customHeight="1" spans="3:246">
      <c r="C6377" s="97"/>
      <c r="D6377" s="98"/>
      <c r="F6377" s="99"/>
      <c r="G6377" s="98"/>
      <c r="IE6377" s="79"/>
      <c r="IF6377" s="79"/>
      <c r="IG6377" s="79"/>
      <c r="IH6377" s="79"/>
      <c r="II6377" s="79"/>
      <c r="IJ6377" s="79"/>
      <c r="IK6377" s="79"/>
      <c r="IL6377" s="79"/>
    </row>
    <row r="6378" s="93" customFormat="1" ht="15.75" customHeight="1" spans="3:246">
      <c r="C6378" s="97"/>
      <c r="D6378" s="98"/>
      <c r="F6378" s="99"/>
      <c r="G6378" s="98"/>
      <c r="IE6378" s="79"/>
      <c r="IF6378" s="79"/>
      <c r="IG6378" s="79"/>
      <c r="IH6378" s="79"/>
      <c r="II6378" s="79"/>
      <c r="IJ6378" s="79"/>
      <c r="IK6378" s="79"/>
      <c r="IL6378" s="79"/>
    </row>
    <row r="6379" s="93" customFormat="1" ht="15.75" customHeight="1" spans="3:246">
      <c r="C6379" s="97"/>
      <c r="D6379" s="98"/>
      <c r="F6379" s="99"/>
      <c r="G6379" s="98"/>
      <c r="IE6379" s="79"/>
      <c r="IF6379" s="79"/>
      <c r="IG6379" s="79"/>
      <c r="IH6379" s="79"/>
      <c r="II6379" s="79"/>
      <c r="IJ6379" s="79"/>
      <c r="IK6379" s="79"/>
      <c r="IL6379" s="79"/>
    </row>
    <row r="6380" s="93" customFormat="1" ht="15.75" customHeight="1" spans="3:246">
      <c r="C6380" s="97"/>
      <c r="D6380" s="98"/>
      <c r="F6380" s="99"/>
      <c r="G6380" s="98"/>
      <c r="IE6380" s="79"/>
      <c r="IF6380" s="79"/>
      <c r="IG6380" s="79"/>
      <c r="IH6380" s="79"/>
      <c r="II6380" s="79"/>
      <c r="IJ6380" s="79"/>
      <c r="IK6380" s="79"/>
      <c r="IL6380" s="79"/>
    </row>
    <row r="6381" s="93" customFormat="1" ht="15.75" customHeight="1" spans="3:246">
      <c r="C6381" s="97"/>
      <c r="D6381" s="98"/>
      <c r="F6381" s="99"/>
      <c r="G6381" s="98"/>
      <c r="IE6381" s="79"/>
      <c r="IF6381" s="79"/>
      <c r="IG6381" s="79"/>
      <c r="IH6381" s="79"/>
      <c r="II6381" s="79"/>
      <c r="IJ6381" s="79"/>
      <c r="IK6381" s="79"/>
      <c r="IL6381" s="79"/>
    </row>
    <row r="6382" s="93" customFormat="1" ht="15.75" customHeight="1" spans="3:246">
      <c r="C6382" s="97"/>
      <c r="D6382" s="98"/>
      <c r="F6382" s="99"/>
      <c r="G6382" s="98"/>
      <c r="IE6382" s="79"/>
      <c r="IF6382" s="79"/>
      <c r="IG6382" s="79"/>
      <c r="IH6382" s="79"/>
      <c r="II6382" s="79"/>
      <c r="IJ6382" s="79"/>
      <c r="IK6382" s="79"/>
      <c r="IL6382" s="79"/>
    </row>
    <row r="6383" s="93" customFormat="1" ht="15.75" customHeight="1" spans="3:246">
      <c r="C6383" s="97"/>
      <c r="D6383" s="98"/>
      <c r="F6383" s="99"/>
      <c r="G6383" s="98"/>
      <c r="IE6383" s="79"/>
      <c r="IF6383" s="79"/>
      <c r="IG6383" s="79"/>
      <c r="IH6383" s="79"/>
      <c r="II6383" s="79"/>
      <c r="IJ6383" s="79"/>
      <c r="IK6383" s="79"/>
      <c r="IL6383" s="79"/>
    </row>
    <row r="6384" s="93" customFormat="1" ht="15.75" customHeight="1" spans="3:246">
      <c r="C6384" s="97"/>
      <c r="D6384" s="98"/>
      <c r="F6384" s="99"/>
      <c r="G6384" s="98"/>
      <c r="IE6384" s="79"/>
      <c r="IF6384" s="79"/>
      <c r="IG6384" s="79"/>
      <c r="IH6384" s="79"/>
      <c r="II6384" s="79"/>
      <c r="IJ6384" s="79"/>
      <c r="IK6384" s="79"/>
      <c r="IL6384" s="79"/>
    </row>
    <row r="6385" s="93" customFormat="1" ht="15.75" customHeight="1" spans="3:246">
      <c r="C6385" s="97"/>
      <c r="D6385" s="98"/>
      <c r="F6385" s="99"/>
      <c r="G6385" s="98"/>
      <c r="IE6385" s="79"/>
      <c r="IF6385" s="79"/>
      <c r="IG6385" s="79"/>
      <c r="IH6385" s="79"/>
      <c r="II6385" s="79"/>
      <c r="IJ6385" s="79"/>
      <c r="IK6385" s="79"/>
      <c r="IL6385" s="79"/>
    </row>
    <row r="6386" s="93" customFormat="1" ht="15.75" customHeight="1" spans="3:246">
      <c r="C6386" s="97"/>
      <c r="D6386" s="98"/>
      <c r="F6386" s="99"/>
      <c r="G6386" s="98"/>
      <c r="IE6386" s="79"/>
      <c r="IF6386" s="79"/>
      <c r="IG6386" s="79"/>
      <c r="IH6386" s="79"/>
      <c r="II6386" s="79"/>
      <c r="IJ6386" s="79"/>
      <c r="IK6386" s="79"/>
      <c r="IL6386" s="79"/>
    </row>
    <row r="6387" s="93" customFormat="1" ht="15.75" customHeight="1" spans="3:246">
      <c r="C6387" s="97"/>
      <c r="D6387" s="98"/>
      <c r="F6387" s="99"/>
      <c r="G6387" s="98"/>
      <c r="IE6387" s="79"/>
      <c r="IF6387" s="79"/>
      <c r="IG6387" s="79"/>
      <c r="IH6387" s="79"/>
      <c r="II6387" s="79"/>
      <c r="IJ6387" s="79"/>
      <c r="IK6387" s="79"/>
      <c r="IL6387" s="79"/>
    </row>
    <row r="6388" s="93" customFormat="1" ht="15.75" customHeight="1" spans="3:246">
      <c r="C6388" s="97"/>
      <c r="D6388" s="98"/>
      <c r="F6388" s="99"/>
      <c r="G6388" s="98"/>
      <c r="IE6388" s="79"/>
      <c r="IF6388" s="79"/>
      <c r="IG6388" s="79"/>
      <c r="IH6388" s="79"/>
      <c r="II6388" s="79"/>
      <c r="IJ6388" s="79"/>
      <c r="IK6388" s="79"/>
      <c r="IL6388" s="79"/>
    </row>
    <row r="6389" s="93" customFormat="1" ht="15.75" customHeight="1" spans="3:246">
      <c r="C6389" s="97"/>
      <c r="D6389" s="98"/>
      <c r="F6389" s="99"/>
      <c r="G6389" s="98"/>
      <c r="IE6389" s="79"/>
      <c r="IF6389" s="79"/>
      <c r="IG6389" s="79"/>
      <c r="IH6389" s="79"/>
      <c r="II6389" s="79"/>
      <c r="IJ6389" s="79"/>
      <c r="IK6389" s="79"/>
      <c r="IL6389" s="79"/>
    </row>
    <row r="6390" s="93" customFormat="1" ht="15.75" customHeight="1" spans="3:246">
      <c r="C6390" s="97"/>
      <c r="D6390" s="98"/>
      <c r="F6390" s="99"/>
      <c r="G6390" s="98"/>
      <c r="IE6390" s="79"/>
      <c r="IF6390" s="79"/>
      <c r="IG6390" s="79"/>
      <c r="IH6390" s="79"/>
      <c r="II6390" s="79"/>
      <c r="IJ6390" s="79"/>
      <c r="IK6390" s="79"/>
      <c r="IL6390" s="79"/>
    </row>
    <row r="6391" s="93" customFormat="1" ht="15.75" customHeight="1" spans="3:246">
      <c r="C6391" s="97"/>
      <c r="D6391" s="98"/>
      <c r="F6391" s="99"/>
      <c r="G6391" s="98"/>
      <c r="IE6391" s="79"/>
      <c r="IF6391" s="79"/>
      <c r="IG6391" s="79"/>
      <c r="IH6391" s="79"/>
      <c r="II6391" s="79"/>
      <c r="IJ6391" s="79"/>
      <c r="IK6391" s="79"/>
      <c r="IL6391" s="79"/>
    </row>
    <row r="6392" s="93" customFormat="1" ht="15.75" customHeight="1" spans="3:246">
      <c r="C6392" s="97"/>
      <c r="D6392" s="98"/>
      <c r="F6392" s="99"/>
      <c r="G6392" s="98"/>
      <c r="IE6392" s="79"/>
      <c r="IF6392" s="79"/>
      <c r="IG6392" s="79"/>
      <c r="IH6392" s="79"/>
      <c r="II6392" s="79"/>
      <c r="IJ6392" s="79"/>
      <c r="IK6392" s="79"/>
      <c r="IL6392" s="79"/>
    </row>
    <row r="6393" s="93" customFormat="1" ht="15.75" customHeight="1" spans="3:246">
      <c r="C6393" s="97"/>
      <c r="D6393" s="98"/>
      <c r="F6393" s="99"/>
      <c r="G6393" s="98"/>
      <c r="IE6393" s="79"/>
      <c r="IF6393" s="79"/>
      <c r="IG6393" s="79"/>
      <c r="IH6393" s="79"/>
      <c r="II6393" s="79"/>
      <c r="IJ6393" s="79"/>
      <c r="IK6393" s="79"/>
      <c r="IL6393" s="79"/>
    </row>
    <row r="6394" s="93" customFormat="1" ht="15.75" customHeight="1" spans="3:246">
      <c r="C6394" s="97"/>
      <c r="D6394" s="98"/>
      <c r="F6394" s="99"/>
      <c r="G6394" s="98"/>
      <c r="IE6394" s="79"/>
      <c r="IF6394" s="79"/>
      <c r="IG6394" s="79"/>
      <c r="IH6394" s="79"/>
      <c r="II6394" s="79"/>
      <c r="IJ6394" s="79"/>
      <c r="IK6394" s="79"/>
      <c r="IL6394" s="79"/>
    </row>
    <row r="6395" s="93" customFormat="1" ht="15.75" customHeight="1" spans="3:246">
      <c r="C6395" s="97"/>
      <c r="D6395" s="98"/>
      <c r="F6395" s="99"/>
      <c r="G6395" s="98"/>
      <c r="IE6395" s="79"/>
      <c r="IF6395" s="79"/>
      <c r="IG6395" s="79"/>
      <c r="IH6395" s="79"/>
      <c r="II6395" s="79"/>
      <c r="IJ6395" s="79"/>
      <c r="IK6395" s="79"/>
      <c r="IL6395" s="79"/>
    </row>
    <row r="6396" s="93" customFormat="1" ht="15.75" customHeight="1" spans="3:246">
      <c r="C6396" s="97"/>
      <c r="D6396" s="98"/>
      <c r="F6396" s="99"/>
      <c r="G6396" s="98"/>
      <c r="IE6396" s="79"/>
      <c r="IF6396" s="79"/>
      <c r="IG6396" s="79"/>
      <c r="IH6396" s="79"/>
      <c r="II6396" s="79"/>
      <c r="IJ6396" s="79"/>
      <c r="IK6396" s="79"/>
      <c r="IL6396" s="79"/>
    </row>
    <row r="6397" s="93" customFormat="1" ht="15.75" customHeight="1" spans="3:246">
      <c r="C6397" s="97"/>
      <c r="D6397" s="98"/>
      <c r="F6397" s="99"/>
      <c r="G6397" s="98"/>
      <c r="IE6397" s="79"/>
      <c r="IF6397" s="79"/>
      <c r="IG6397" s="79"/>
      <c r="IH6397" s="79"/>
      <c r="II6397" s="79"/>
      <c r="IJ6397" s="79"/>
      <c r="IK6397" s="79"/>
      <c r="IL6397" s="79"/>
    </row>
    <row r="6398" s="93" customFormat="1" ht="15.75" customHeight="1" spans="3:246">
      <c r="C6398" s="97"/>
      <c r="D6398" s="98"/>
      <c r="F6398" s="99"/>
      <c r="G6398" s="98"/>
      <c r="IE6398" s="79"/>
      <c r="IF6398" s="79"/>
      <c r="IG6398" s="79"/>
      <c r="IH6398" s="79"/>
      <c r="II6398" s="79"/>
      <c r="IJ6398" s="79"/>
      <c r="IK6398" s="79"/>
      <c r="IL6398" s="79"/>
    </row>
    <row r="6399" s="93" customFormat="1" ht="15.75" customHeight="1" spans="3:246">
      <c r="C6399" s="97"/>
      <c r="D6399" s="98"/>
      <c r="F6399" s="99"/>
      <c r="G6399" s="98"/>
      <c r="IE6399" s="79"/>
      <c r="IF6399" s="79"/>
      <c r="IG6399" s="79"/>
      <c r="IH6399" s="79"/>
      <c r="II6399" s="79"/>
      <c r="IJ6399" s="79"/>
      <c r="IK6399" s="79"/>
      <c r="IL6399" s="79"/>
    </row>
    <row r="6400" s="93" customFormat="1" ht="15.75" customHeight="1" spans="3:246">
      <c r="C6400" s="97"/>
      <c r="D6400" s="98"/>
      <c r="F6400" s="99"/>
      <c r="G6400" s="98"/>
      <c r="IE6400" s="79"/>
      <c r="IF6400" s="79"/>
      <c r="IG6400" s="79"/>
      <c r="IH6400" s="79"/>
      <c r="II6400" s="79"/>
      <c r="IJ6400" s="79"/>
      <c r="IK6400" s="79"/>
      <c r="IL6400" s="79"/>
    </row>
    <row r="6401" s="93" customFormat="1" ht="15.75" customHeight="1" spans="3:246">
      <c r="C6401" s="97"/>
      <c r="D6401" s="98"/>
      <c r="F6401" s="99"/>
      <c r="G6401" s="98"/>
      <c r="IE6401" s="79"/>
      <c r="IF6401" s="79"/>
      <c r="IG6401" s="79"/>
      <c r="IH6401" s="79"/>
      <c r="II6401" s="79"/>
      <c r="IJ6401" s="79"/>
      <c r="IK6401" s="79"/>
      <c r="IL6401" s="79"/>
    </row>
    <row r="6402" s="93" customFormat="1" ht="15.75" customHeight="1" spans="3:246">
      <c r="C6402" s="97"/>
      <c r="D6402" s="98"/>
      <c r="F6402" s="99"/>
      <c r="G6402" s="98"/>
      <c r="IE6402" s="79"/>
      <c r="IF6402" s="79"/>
      <c r="IG6402" s="79"/>
      <c r="IH6402" s="79"/>
      <c r="II6402" s="79"/>
      <c r="IJ6402" s="79"/>
      <c r="IK6402" s="79"/>
      <c r="IL6402" s="79"/>
    </row>
    <row r="6403" s="93" customFormat="1" ht="15.75" customHeight="1" spans="3:246">
      <c r="C6403" s="97"/>
      <c r="D6403" s="98"/>
      <c r="F6403" s="99"/>
      <c r="G6403" s="98"/>
      <c r="IE6403" s="79"/>
      <c r="IF6403" s="79"/>
      <c r="IG6403" s="79"/>
      <c r="IH6403" s="79"/>
      <c r="II6403" s="79"/>
      <c r="IJ6403" s="79"/>
      <c r="IK6403" s="79"/>
      <c r="IL6403" s="79"/>
    </row>
    <row r="6404" s="93" customFormat="1" ht="15.75" customHeight="1" spans="3:246">
      <c r="C6404" s="97"/>
      <c r="D6404" s="98"/>
      <c r="F6404" s="99"/>
      <c r="G6404" s="98"/>
      <c r="IE6404" s="79"/>
      <c r="IF6404" s="79"/>
      <c r="IG6404" s="79"/>
      <c r="IH6404" s="79"/>
      <c r="II6404" s="79"/>
      <c r="IJ6404" s="79"/>
      <c r="IK6404" s="79"/>
      <c r="IL6404" s="79"/>
    </row>
    <row r="6405" s="93" customFormat="1" ht="15.75" customHeight="1" spans="3:246">
      <c r="C6405" s="97"/>
      <c r="D6405" s="98"/>
      <c r="F6405" s="99"/>
      <c r="G6405" s="98"/>
      <c r="IE6405" s="79"/>
      <c r="IF6405" s="79"/>
      <c r="IG6405" s="79"/>
      <c r="IH6405" s="79"/>
      <c r="II6405" s="79"/>
      <c r="IJ6405" s="79"/>
      <c r="IK6405" s="79"/>
      <c r="IL6405" s="79"/>
    </row>
    <row r="6406" s="93" customFormat="1" ht="15.75" customHeight="1" spans="3:246">
      <c r="C6406" s="97"/>
      <c r="D6406" s="98"/>
      <c r="F6406" s="99"/>
      <c r="G6406" s="98"/>
      <c r="IE6406" s="79"/>
      <c r="IF6406" s="79"/>
      <c r="IG6406" s="79"/>
      <c r="IH6406" s="79"/>
      <c r="II6406" s="79"/>
      <c r="IJ6406" s="79"/>
      <c r="IK6406" s="79"/>
      <c r="IL6406" s="79"/>
    </row>
    <row r="6407" s="93" customFormat="1" ht="15.75" customHeight="1" spans="3:246">
      <c r="C6407" s="97"/>
      <c r="D6407" s="98"/>
      <c r="F6407" s="99"/>
      <c r="G6407" s="98"/>
      <c r="IE6407" s="79"/>
      <c r="IF6407" s="79"/>
      <c r="IG6407" s="79"/>
      <c r="IH6407" s="79"/>
      <c r="II6407" s="79"/>
      <c r="IJ6407" s="79"/>
      <c r="IK6407" s="79"/>
      <c r="IL6407" s="79"/>
    </row>
    <row r="6408" s="93" customFormat="1" ht="15.75" customHeight="1" spans="3:246">
      <c r="C6408" s="97"/>
      <c r="D6408" s="98"/>
      <c r="F6408" s="99"/>
      <c r="G6408" s="98"/>
      <c r="IE6408" s="79"/>
      <c r="IF6408" s="79"/>
      <c r="IG6408" s="79"/>
      <c r="IH6408" s="79"/>
      <c r="II6408" s="79"/>
      <c r="IJ6408" s="79"/>
      <c r="IK6408" s="79"/>
      <c r="IL6408" s="79"/>
    </row>
    <row r="6409" s="93" customFormat="1" ht="15.75" customHeight="1" spans="3:246">
      <c r="C6409" s="97"/>
      <c r="D6409" s="98"/>
      <c r="F6409" s="99"/>
      <c r="G6409" s="98"/>
      <c r="IE6409" s="79"/>
      <c r="IF6409" s="79"/>
      <c r="IG6409" s="79"/>
      <c r="IH6409" s="79"/>
      <c r="II6409" s="79"/>
      <c r="IJ6409" s="79"/>
      <c r="IK6409" s="79"/>
      <c r="IL6409" s="79"/>
    </row>
    <row r="6410" s="93" customFormat="1" ht="15.75" customHeight="1" spans="3:246">
      <c r="C6410" s="97"/>
      <c r="D6410" s="98"/>
      <c r="F6410" s="99"/>
      <c r="G6410" s="98"/>
      <c r="IE6410" s="79"/>
      <c r="IF6410" s="79"/>
      <c r="IG6410" s="79"/>
      <c r="IH6410" s="79"/>
      <c r="II6410" s="79"/>
      <c r="IJ6410" s="79"/>
      <c r="IK6410" s="79"/>
      <c r="IL6410" s="79"/>
    </row>
    <row r="6411" s="93" customFormat="1" ht="15.75" customHeight="1" spans="3:246">
      <c r="C6411" s="97"/>
      <c r="D6411" s="98"/>
      <c r="F6411" s="99"/>
      <c r="G6411" s="98"/>
      <c r="IE6411" s="79"/>
      <c r="IF6411" s="79"/>
      <c r="IG6411" s="79"/>
      <c r="IH6411" s="79"/>
      <c r="II6411" s="79"/>
      <c r="IJ6411" s="79"/>
      <c r="IK6411" s="79"/>
      <c r="IL6411" s="79"/>
    </row>
    <row r="6412" s="93" customFormat="1" ht="15.75" customHeight="1" spans="3:246">
      <c r="C6412" s="97"/>
      <c r="D6412" s="98"/>
      <c r="F6412" s="99"/>
      <c r="G6412" s="98"/>
      <c r="IE6412" s="79"/>
      <c r="IF6412" s="79"/>
      <c r="IG6412" s="79"/>
      <c r="IH6412" s="79"/>
      <c r="II6412" s="79"/>
      <c r="IJ6412" s="79"/>
      <c r="IK6412" s="79"/>
      <c r="IL6412" s="79"/>
    </row>
    <row r="6413" s="93" customFormat="1" ht="15.75" customHeight="1" spans="3:246">
      <c r="C6413" s="97"/>
      <c r="D6413" s="98"/>
      <c r="F6413" s="99"/>
      <c r="G6413" s="98"/>
      <c r="IE6413" s="79"/>
      <c r="IF6413" s="79"/>
      <c r="IG6413" s="79"/>
      <c r="IH6413" s="79"/>
      <c r="II6413" s="79"/>
      <c r="IJ6413" s="79"/>
      <c r="IK6413" s="79"/>
      <c r="IL6413" s="79"/>
    </row>
    <row r="6414" s="93" customFormat="1" ht="15.75" customHeight="1" spans="3:246">
      <c r="C6414" s="97"/>
      <c r="D6414" s="98"/>
      <c r="F6414" s="99"/>
      <c r="G6414" s="98"/>
      <c r="IE6414" s="79"/>
      <c r="IF6414" s="79"/>
      <c r="IG6414" s="79"/>
      <c r="IH6414" s="79"/>
      <c r="II6414" s="79"/>
      <c r="IJ6414" s="79"/>
      <c r="IK6414" s="79"/>
      <c r="IL6414" s="79"/>
    </row>
    <row r="6415" s="93" customFormat="1" ht="15.75" customHeight="1" spans="3:246">
      <c r="C6415" s="97"/>
      <c r="D6415" s="98"/>
      <c r="F6415" s="99"/>
      <c r="G6415" s="98"/>
      <c r="IE6415" s="79"/>
      <c r="IF6415" s="79"/>
      <c r="IG6415" s="79"/>
      <c r="IH6415" s="79"/>
      <c r="II6415" s="79"/>
      <c r="IJ6415" s="79"/>
      <c r="IK6415" s="79"/>
      <c r="IL6415" s="79"/>
    </row>
    <row r="6416" s="93" customFormat="1" ht="15.75" customHeight="1" spans="3:246">
      <c r="C6416" s="97"/>
      <c r="D6416" s="98"/>
      <c r="F6416" s="99"/>
      <c r="G6416" s="98"/>
      <c r="IE6416" s="79"/>
      <c r="IF6416" s="79"/>
      <c r="IG6416" s="79"/>
      <c r="IH6416" s="79"/>
      <c r="II6416" s="79"/>
      <c r="IJ6416" s="79"/>
      <c r="IK6416" s="79"/>
      <c r="IL6416" s="79"/>
    </row>
    <row r="6417" s="93" customFormat="1" ht="15.75" customHeight="1" spans="3:246">
      <c r="C6417" s="97"/>
      <c r="D6417" s="98"/>
      <c r="F6417" s="99"/>
      <c r="G6417" s="98"/>
      <c r="IE6417" s="79"/>
      <c r="IF6417" s="79"/>
      <c r="IG6417" s="79"/>
      <c r="IH6417" s="79"/>
      <c r="II6417" s="79"/>
      <c r="IJ6417" s="79"/>
      <c r="IK6417" s="79"/>
      <c r="IL6417" s="79"/>
    </row>
    <row r="6418" s="93" customFormat="1" ht="15.75" customHeight="1" spans="3:246">
      <c r="C6418" s="97"/>
      <c r="D6418" s="98"/>
      <c r="F6418" s="99"/>
      <c r="G6418" s="98"/>
      <c r="IE6418" s="79"/>
      <c r="IF6418" s="79"/>
      <c r="IG6418" s="79"/>
      <c r="IH6418" s="79"/>
      <c r="II6418" s="79"/>
      <c r="IJ6418" s="79"/>
      <c r="IK6418" s="79"/>
      <c r="IL6418" s="79"/>
    </row>
    <row r="6419" s="93" customFormat="1" ht="15.75" customHeight="1" spans="3:246">
      <c r="C6419" s="97"/>
      <c r="D6419" s="98"/>
      <c r="F6419" s="99"/>
      <c r="G6419" s="98"/>
      <c r="IE6419" s="79"/>
      <c r="IF6419" s="79"/>
      <c r="IG6419" s="79"/>
      <c r="IH6419" s="79"/>
      <c r="II6419" s="79"/>
      <c r="IJ6419" s="79"/>
      <c r="IK6419" s="79"/>
      <c r="IL6419" s="79"/>
    </row>
    <row r="6420" s="93" customFormat="1" ht="15.75" customHeight="1" spans="3:246">
      <c r="C6420" s="97"/>
      <c r="D6420" s="98"/>
      <c r="F6420" s="99"/>
      <c r="G6420" s="98"/>
      <c r="IE6420" s="79"/>
      <c r="IF6420" s="79"/>
      <c r="IG6420" s="79"/>
      <c r="IH6420" s="79"/>
      <c r="II6420" s="79"/>
      <c r="IJ6420" s="79"/>
      <c r="IK6420" s="79"/>
      <c r="IL6420" s="79"/>
    </row>
    <row r="6421" s="93" customFormat="1" ht="15.75" customHeight="1" spans="3:246">
      <c r="C6421" s="97"/>
      <c r="D6421" s="98"/>
      <c r="F6421" s="99"/>
      <c r="G6421" s="98"/>
      <c r="IE6421" s="79"/>
      <c r="IF6421" s="79"/>
      <c r="IG6421" s="79"/>
      <c r="IH6421" s="79"/>
      <c r="II6421" s="79"/>
      <c r="IJ6421" s="79"/>
      <c r="IK6421" s="79"/>
      <c r="IL6421" s="79"/>
    </row>
    <row r="6422" s="93" customFormat="1" ht="15.75" customHeight="1" spans="3:246">
      <c r="C6422" s="97"/>
      <c r="D6422" s="98"/>
      <c r="F6422" s="99"/>
      <c r="G6422" s="98"/>
      <c r="IE6422" s="79"/>
      <c r="IF6422" s="79"/>
      <c r="IG6422" s="79"/>
      <c r="IH6422" s="79"/>
      <c r="II6422" s="79"/>
      <c r="IJ6422" s="79"/>
      <c r="IK6422" s="79"/>
      <c r="IL6422" s="79"/>
    </row>
    <row r="6423" s="93" customFormat="1" ht="15.75" customHeight="1" spans="3:246">
      <c r="C6423" s="97"/>
      <c r="D6423" s="98"/>
      <c r="F6423" s="99"/>
      <c r="G6423" s="98"/>
      <c r="IE6423" s="79"/>
      <c r="IF6423" s="79"/>
      <c r="IG6423" s="79"/>
      <c r="IH6423" s="79"/>
      <c r="II6423" s="79"/>
      <c r="IJ6423" s="79"/>
      <c r="IK6423" s="79"/>
      <c r="IL6423" s="79"/>
    </row>
    <row r="6424" s="93" customFormat="1" ht="15.75" customHeight="1" spans="3:246">
      <c r="C6424" s="97"/>
      <c r="D6424" s="98"/>
      <c r="F6424" s="99"/>
      <c r="G6424" s="98"/>
      <c r="IE6424" s="79"/>
      <c r="IF6424" s="79"/>
      <c r="IG6424" s="79"/>
      <c r="IH6424" s="79"/>
      <c r="II6424" s="79"/>
      <c r="IJ6424" s="79"/>
      <c r="IK6424" s="79"/>
      <c r="IL6424" s="79"/>
    </row>
    <row r="6425" s="93" customFormat="1" ht="15.75" customHeight="1" spans="3:246">
      <c r="C6425" s="97"/>
      <c r="D6425" s="98"/>
      <c r="F6425" s="99"/>
      <c r="G6425" s="98"/>
      <c r="IE6425" s="79"/>
      <c r="IF6425" s="79"/>
      <c r="IG6425" s="79"/>
      <c r="IH6425" s="79"/>
      <c r="II6425" s="79"/>
      <c r="IJ6425" s="79"/>
      <c r="IK6425" s="79"/>
      <c r="IL6425" s="79"/>
    </row>
    <row r="6426" s="93" customFormat="1" ht="15.75" customHeight="1" spans="3:246">
      <c r="C6426" s="97"/>
      <c r="D6426" s="98"/>
      <c r="F6426" s="99"/>
      <c r="G6426" s="98"/>
      <c r="IE6426" s="79"/>
      <c r="IF6426" s="79"/>
      <c r="IG6426" s="79"/>
      <c r="IH6426" s="79"/>
      <c r="II6426" s="79"/>
      <c r="IJ6426" s="79"/>
      <c r="IK6426" s="79"/>
      <c r="IL6426" s="79"/>
    </row>
    <row r="6427" s="93" customFormat="1" ht="15.75" customHeight="1" spans="3:246">
      <c r="C6427" s="97"/>
      <c r="D6427" s="98"/>
      <c r="F6427" s="99"/>
      <c r="G6427" s="98"/>
      <c r="IE6427" s="79"/>
      <c r="IF6427" s="79"/>
      <c r="IG6427" s="79"/>
      <c r="IH6427" s="79"/>
      <c r="II6427" s="79"/>
      <c r="IJ6427" s="79"/>
      <c r="IK6427" s="79"/>
      <c r="IL6427" s="79"/>
    </row>
    <row r="6428" s="93" customFormat="1" ht="15.75" customHeight="1" spans="3:246">
      <c r="C6428" s="97"/>
      <c r="D6428" s="98"/>
      <c r="F6428" s="99"/>
      <c r="G6428" s="98"/>
      <c r="IE6428" s="79"/>
      <c r="IF6428" s="79"/>
      <c r="IG6428" s="79"/>
      <c r="IH6428" s="79"/>
      <c r="II6428" s="79"/>
      <c r="IJ6428" s="79"/>
      <c r="IK6428" s="79"/>
      <c r="IL6428" s="79"/>
    </row>
    <row r="6429" s="93" customFormat="1" ht="15.75" customHeight="1" spans="3:246">
      <c r="C6429" s="97"/>
      <c r="D6429" s="98"/>
      <c r="F6429" s="99"/>
      <c r="G6429" s="98"/>
      <c r="IE6429" s="79"/>
      <c r="IF6429" s="79"/>
      <c r="IG6429" s="79"/>
      <c r="IH6429" s="79"/>
      <c r="II6429" s="79"/>
      <c r="IJ6429" s="79"/>
      <c r="IK6429" s="79"/>
      <c r="IL6429" s="79"/>
    </row>
    <row r="6430" s="93" customFormat="1" ht="15.75" customHeight="1" spans="3:246">
      <c r="C6430" s="97"/>
      <c r="D6430" s="98"/>
      <c r="F6430" s="99"/>
      <c r="G6430" s="98"/>
      <c r="IE6430" s="79"/>
      <c r="IF6430" s="79"/>
      <c r="IG6430" s="79"/>
      <c r="IH6430" s="79"/>
      <c r="II6430" s="79"/>
      <c r="IJ6430" s="79"/>
      <c r="IK6430" s="79"/>
      <c r="IL6430" s="79"/>
    </row>
    <row r="6431" s="93" customFormat="1" ht="15.75" customHeight="1" spans="3:246">
      <c r="C6431" s="97"/>
      <c r="D6431" s="98"/>
      <c r="F6431" s="99"/>
      <c r="G6431" s="98"/>
      <c r="IE6431" s="79"/>
      <c r="IF6431" s="79"/>
      <c r="IG6431" s="79"/>
      <c r="IH6431" s="79"/>
      <c r="II6431" s="79"/>
      <c r="IJ6431" s="79"/>
      <c r="IK6431" s="79"/>
      <c r="IL6431" s="79"/>
    </row>
    <row r="6432" s="93" customFormat="1" ht="15.75" customHeight="1" spans="3:246">
      <c r="C6432" s="97"/>
      <c r="D6432" s="98"/>
      <c r="F6432" s="99"/>
      <c r="G6432" s="98"/>
      <c r="IE6432" s="79"/>
      <c r="IF6432" s="79"/>
      <c r="IG6432" s="79"/>
      <c r="IH6432" s="79"/>
      <c r="II6432" s="79"/>
      <c r="IJ6432" s="79"/>
      <c r="IK6432" s="79"/>
      <c r="IL6432" s="79"/>
    </row>
    <row r="6433" s="93" customFormat="1" ht="15.75" customHeight="1" spans="3:246">
      <c r="C6433" s="97"/>
      <c r="D6433" s="98"/>
      <c r="F6433" s="99"/>
      <c r="G6433" s="98"/>
      <c r="IE6433" s="79"/>
      <c r="IF6433" s="79"/>
      <c r="IG6433" s="79"/>
      <c r="IH6433" s="79"/>
      <c r="II6433" s="79"/>
      <c r="IJ6433" s="79"/>
      <c r="IK6433" s="79"/>
      <c r="IL6433" s="79"/>
    </row>
    <row r="6434" s="93" customFormat="1" ht="15.75" customHeight="1" spans="3:246">
      <c r="C6434" s="97"/>
      <c r="D6434" s="98"/>
      <c r="F6434" s="99"/>
      <c r="G6434" s="98"/>
      <c r="IE6434" s="79"/>
      <c r="IF6434" s="79"/>
      <c r="IG6434" s="79"/>
      <c r="IH6434" s="79"/>
      <c r="II6434" s="79"/>
      <c r="IJ6434" s="79"/>
      <c r="IK6434" s="79"/>
      <c r="IL6434" s="79"/>
    </row>
    <row r="6435" s="93" customFormat="1" ht="15.75" customHeight="1" spans="3:246">
      <c r="C6435" s="97"/>
      <c r="D6435" s="98"/>
      <c r="F6435" s="99"/>
      <c r="G6435" s="98"/>
      <c r="IE6435" s="79"/>
      <c r="IF6435" s="79"/>
      <c r="IG6435" s="79"/>
      <c r="IH6435" s="79"/>
      <c r="II6435" s="79"/>
      <c r="IJ6435" s="79"/>
      <c r="IK6435" s="79"/>
      <c r="IL6435" s="79"/>
    </row>
    <row r="6436" s="93" customFormat="1" ht="15.75" customHeight="1" spans="3:246">
      <c r="C6436" s="97"/>
      <c r="D6436" s="98"/>
      <c r="F6436" s="99"/>
      <c r="G6436" s="98"/>
      <c r="IE6436" s="79"/>
      <c r="IF6436" s="79"/>
      <c r="IG6436" s="79"/>
      <c r="IH6436" s="79"/>
      <c r="II6436" s="79"/>
      <c r="IJ6436" s="79"/>
      <c r="IK6436" s="79"/>
      <c r="IL6436" s="79"/>
    </row>
    <row r="6437" s="93" customFormat="1" ht="15.75" customHeight="1" spans="3:246">
      <c r="C6437" s="97"/>
      <c r="D6437" s="98"/>
      <c r="F6437" s="99"/>
      <c r="G6437" s="98"/>
      <c r="IE6437" s="79"/>
      <c r="IF6437" s="79"/>
      <c r="IG6437" s="79"/>
      <c r="IH6437" s="79"/>
      <c r="II6437" s="79"/>
      <c r="IJ6437" s="79"/>
      <c r="IK6437" s="79"/>
      <c r="IL6437" s="79"/>
    </row>
    <row r="6438" s="93" customFormat="1" ht="15.75" customHeight="1" spans="3:246">
      <c r="C6438" s="97"/>
      <c r="D6438" s="98"/>
      <c r="F6438" s="99"/>
      <c r="G6438" s="98"/>
      <c r="IE6438" s="79"/>
      <c r="IF6438" s="79"/>
      <c r="IG6438" s="79"/>
      <c r="IH6438" s="79"/>
      <c r="II6438" s="79"/>
      <c r="IJ6438" s="79"/>
      <c r="IK6438" s="79"/>
      <c r="IL6438" s="79"/>
    </row>
    <row r="6439" s="93" customFormat="1" ht="15.75" customHeight="1" spans="3:246">
      <c r="C6439" s="97"/>
      <c r="D6439" s="98"/>
      <c r="F6439" s="99"/>
      <c r="G6439" s="98"/>
      <c r="IE6439" s="79"/>
      <c r="IF6439" s="79"/>
      <c r="IG6439" s="79"/>
      <c r="IH6439" s="79"/>
      <c r="II6439" s="79"/>
      <c r="IJ6439" s="79"/>
      <c r="IK6439" s="79"/>
      <c r="IL6439" s="79"/>
    </row>
    <row r="6440" s="93" customFormat="1" ht="15.75" customHeight="1" spans="3:246">
      <c r="C6440" s="97"/>
      <c r="D6440" s="98"/>
      <c r="F6440" s="99"/>
      <c r="G6440" s="98"/>
      <c r="IE6440" s="79"/>
      <c r="IF6440" s="79"/>
      <c r="IG6440" s="79"/>
      <c r="IH6440" s="79"/>
      <c r="II6440" s="79"/>
      <c r="IJ6440" s="79"/>
      <c r="IK6440" s="79"/>
      <c r="IL6440" s="79"/>
    </row>
    <row r="6441" s="93" customFormat="1" ht="15.75" customHeight="1" spans="3:246">
      <c r="C6441" s="97"/>
      <c r="D6441" s="98"/>
      <c r="F6441" s="99"/>
      <c r="G6441" s="98"/>
      <c r="IE6441" s="79"/>
      <c r="IF6441" s="79"/>
      <c r="IG6441" s="79"/>
      <c r="IH6441" s="79"/>
      <c r="II6441" s="79"/>
      <c r="IJ6441" s="79"/>
      <c r="IK6441" s="79"/>
      <c r="IL6441" s="79"/>
    </row>
    <row r="6442" s="93" customFormat="1" ht="15.75" customHeight="1" spans="3:246">
      <c r="C6442" s="97"/>
      <c r="D6442" s="98"/>
      <c r="F6442" s="99"/>
      <c r="G6442" s="98"/>
      <c r="IE6442" s="79"/>
      <c r="IF6442" s="79"/>
      <c r="IG6442" s="79"/>
      <c r="IH6442" s="79"/>
      <c r="II6442" s="79"/>
      <c r="IJ6442" s="79"/>
      <c r="IK6442" s="79"/>
      <c r="IL6442" s="79"/>
    </row>
    <row r="6443" s="93" customFormat="1" ht="15.75" customHeight="1" spans="3:246">
      <c r="C6443" s="97"/>
      <c r="D6443" s="98"/>
      <c r="F6443" s="99"/>
      <c r="G6443" s="98"/>
      <c r="IE6443" s="79"/>
      <c r="IF6443" s="79"/>
      <c r="IG6443" s="79"/>
      <c r="IH6443" s="79"/>
      <c r="II6443" s="79"/>
      <c r="IJ6443" s="79"/>
      <c r="IK6443" s="79"/>
      <c r="IL6443" s="79"/>
    </row>
    <row r="6444" s="93" customFormat="1" ht="15.75" customHeight="1" spans="3:246">
      <c r="C6444" s="97"/>
      <c r="D6444" s="98"/>
      <c r="F6444" s="99"/>
      <c r="G6444" s="98"/>
      <c r="IE6444" s="79"/>
      <c r="IF6444" s="79"/>
      <c r="IG6444" s="79"/>
      <c r="IH6444" s="79"/>
      <c r="II6444" s="79"/>
      <c r="IJ6444" s="79"/>
      <c r="IK6444" s="79"/>
      <c r="IL6444" s="79"/>
    </row>
    <row r="6445" s="93" customFormat="1" ht="15.75" customHeight="1" spans="3:246">
      <c r="C6445" s="97"/>
      <c r="D6445" s="98"/>
      <c r="F6445" s="99"/>
      <c r="G6445" s="98"/>
      <c r="IE6445" s="79"/>
      <c r="IF6445" s="79"/>
      <c r="IG6445" s="79"/>
      <c r="IH6445" s="79"/>
      <c r="II6445" s="79"/>
      <c r="IJ6445" s="79"/>
      <c r="IK6445" s="79"/>
      <c r="IL6445" s="79"/>
    </row>
    <row r="6446" s="93" customFormat="1" ht="15.75" customHeight="1" spans="3:246">
      <c r="C6446" s="97"/>
      <c r="D6446" s="98"/>
      <c r="F6446" s="99"/>
      <c r="G6446" s="98"/>
      <c r="IE6446" s="79"/>
      <c r="IF6446" s="79"/>
      <c r="IG6446" s="79"/>
      <c r="IH6446" s="79"/>
      <c r="II6446" s="79"/>
      <c r="IJ6446" s="79"/>
      <c r="IK6446" s="79"/>
      <c r="IL6446" s="79"/>
    </row>
    <row r="6447" s="93" customFormat="1" ht="15.75" customHeight="1" spans="3:246">
      <c r="C6447" s="97"/>
      <c r="D6447" s="98"/>
      <c r="F6447" s="99"/>
      <c r="G6447" s="98"/>
      <c r="IE6447" s="79"/>
      <c r="IF6447" s="79"/>
      <c r="IG6447" s="79"/>
      <c r="IH6447" s="79"/>
      <c r="II6447" s="79"/>
      <c r="IJ6447" s="79"/>
      <c r="IK6447" s="79"/>
      <c r="IL6447" s="79"/>
    </row>
    <row r="6448" s="93" customFormat="1" ht="15.75" customHeight="1" spans="3:246">
      <c r="C6448" s="97"/>
      <c r="D6448" s="98"/>
      <c r="F6448" s="99"/>
      <c r="G6448" s="98"/>
      <c r="IE6448" s="79"/>
      <c r="IF6448" s="79"/>
      <c r="IG6448" s="79"/>
      <c r="IH6448" s="79"/>
      <c r="II6448" s="79"/>
      <c r="IJ6448" s="79"/>
      <c r="IK6448" s="79"/>
      <c r="IL6448" s="79"/>
    </row>
    <row r="6449" s="93" customFormat="1" ht="15.75" customHeight="1" spans="3:246">
      <c r="C6449" s="97"/>
      <c r="D6449" s="98"/>
      <c r="F6449" s="99"/>
      <c r="G6449" s="98"/>
      <c r="IE6449" s="79"/>
      <c r="IF6449" s="79"/>
      <c r="IG6449" s="79"/>
      <c r="IH6449" s="79"/>
      <c r="II6449" s="79"/>
      <c r="IJ6449" s="79"/>
      <c r="IK6449" s="79"/>
      <c r="IL6449" s="79"/>
    </row>
    <row r="6450" s="93" customFormat="1" ht="15.75" customHeight="1" spans="3:246">
      <c r="C6450" s="97"/>
      <c r="D6450" s="98"/>
      <c r="F6450" s="99"/>
      <c r="G6450" s="98"/>
      <c r="IE6450" s="79"/>
      <c r="IF6450" s="79"/>
      <c r="IG6450" s="79"/>
      <c r="IH6450" s="79"/>
      <c r="II6450" s="79"/>
      <c r="IJ6450" s="79"/>
      <c r="IK6450" s="79"/>
      <c r="IL6450" s="79"/>
    </row>
    <row r="6451" s="93" customFormat="1" ht="15.75" customHeight="1" spans="3:246">
      <c r="C6451" s="97"/>
      <c r="D6451" s="98"/>
      <c r="F6451" s="99"/>
      <c r="G6451" s="98"/>
      <c r="IE6451" s="79"/>
      <c r="IF6451" s="79"/>
      <c r="IG6451" s="79"/>
      <c r="IH6451" s="79"/>
      <c r="II6451" s="79"/>
      <c r="IJ6451" s="79"/>
      <c r="IK6451" s="79"/>
      <c r="IL6451" s="79"/>
    </row>
    <row r="6452" s="93" customFormat="1" ht="15.75" customHeight="1" spans="3:246">
      <c r="C6452" s="97"/>
      <c r="D6452" s="98"/>
      <c r="F6452" s="99"/>
      <c r="G6452" s="98"/>
      <c r="IE6452" s="79"/>
      <c r="IF6452" s="79"/>
      <c r="IG6452" s="79"/>
      <c r="IH6452" s="79"/>
      <c r="II6452" s="79"/>
      <c r="IJ6452" s="79"/>
      <c r="IK6452" s="79"/>
      <c r="IL6452" s="79"/>
    </row>
    <row r="6453" s="93" customFormat="1" ht="15.75" customHeight="1" spans="3:246">
      <c r="C6453" s="97"/>
      <c r="D6453" s="98"/>
      <c r="F6453" s="99"/>
      <c r="G6453" s="98"/>
      <c r="IE6453" s="79"/>
      <c r="IF6453" s="79"/>
      <c r="IG6453" s="79"/>
      <c r="IH6453" s="79"/>
      <c r="II6453" s="79"/>
      <c r="IJ6453" s="79"/>
      <c r="IK6453" s="79"/>
      <c r="IL6453" s="79"/>
    </row>
    <row r="6454" s="93" customFormat="1" ht="15.75" customHeight="1" spans="3:246">
      <c r="C6454" s="97"/>
      <c r="D6454" s="98"/>
      <c r="F6454" s="99"/>
      <c r="G6454" s="98"/>
      <c r="IE6454" s="79"/>
      <c r="IF6454" s="79"/>
      <c r="IG6454" s="79"/>
      <c r="IH6454" s="79"/>
      <c r="II6454" s="79"/>
      <c r="IJ6454" s="79"/>
      <c r="IK6454" s="79"/>
      <c r="IL6454" s="79"/>
    </row>
    <row r="6455" s="93" customFormat="1" ht="15.75" customHeight="1" spans="3:246">
      <c r="C6455" s="97"/>
      <c r="D6455" s="98"/>
      <c r="F6455" s="99"/>
      <c r="G6455" s="98"/>
      <c r="IE6455" s="79"/>
      <c r="IF6455" s="79"/>
      <c r="IG6455" s="79"/>
      <c r="IH6455" s="79"/>
      <c r="II6455" s="79"/>
      <c r="IJ6455" s="79"/>
      <c r="IK6455" s="79"/>
      <c r="IL6455" s="79"/>
    </row>
    <row r="6456" s="93" customFormat="1" ht="15.75" customHeight="1" spans="3:246">
      <c r="C6456" s="97"/>
      <c r="D6456" s="98"/>
      <c r="F6456" s="99"/>
      <c r="G6456" s="98"/>
      <c r="IE6456" s="79"/>
      <c r="IF6456" s="79"/>
      <c r="IG6456" s="79"/>
      <c r="IH6456" s="79"/>
      <c r="II6456" s="79"/>
      <c r="IJ6456" s="79"/>
      <c r="IK6456" s="79"/>
      <c r="IL6456" s="79"/>
    </row>
    <row r="6457" s="93" customFormat="1" ht="15.75" customHeight="1" spans="3:246">
      <c r="C6457" s="97"/>
      <c r="D6457" s="98"/>
      <c r="F6457" s="99"/>
      <c r="G6457" s="98"/>
      <c r="IE6457" s="79"/>
      <c r="IF6457" s="79"/>
      <c r="IG6457" s="79"/>
      <c r="IH6457" s="79"/>
      <c r="II6457" s="79"/>
      <c r="IJ6457" s="79"/>
      <c r="IK6457" s="79"/>
      <c r="IL6457" s="79"/>
    </row>
    <row r="6458" s="93" customFormat="1" ht="15.75" customHeight="1" spans="3:246">
      <c r="C6458" s="97"/>
      <c r="D6458" s="98"/>
      <c r="F6458" s="99"/>
      <c r="G6458" s="98"/>
      <c r="IE6458" s="79"/>
      <c r="IF6458" s="79"/>
      <c r="IG6458" s="79"/>
      <c r="IH6458" s="79"/>
      <c r="II6458" s="79"/>
      <c r="IJ6458" s="79"/>
      <c r="IK6458" s="79"/>
      <c r="IL6458" s="79"/>
    </row>
    <row r="6459" s="93" customFormat="1" ht="15.75" customHeight="1" spans="3:246">
      <c r="C6459" s="97"/>
      <c r="D6459" s="98"/>
      <c r="F6459" s="99"/>
      <c r="G6459" s="98"/>
      <c r="IE6459" s="79"/>
      <c r="IF6459" s="79"/>
      <c r="IG6459" s="79"/>
      <c r="IH6459" s="79"/>
      <c r="II6459" s="79"/>
      <c r="IJ6459" s="79"/>
      <c r="IK6459" s="79"/>
      <c r="IL6459" s="79"/>
    </row>
    <row r="6460" s="93" customFormat="1" ht="15.75" customHeight="1" spans="3:246">
      <c r="C6460" s="97"/>
      <c r="D6460" s="98"/>
      <c r="F6460" s="99"/>
      <c r="G6460" s="98"/>
      <c r="IE6460" s="79"/>
      <c r="IF6460" s="79"/>
      <c r="IG6460" s="79"/>
      <c r="IH6460" s="79"/>
      <c r="II6460" s="79"/>
      <c r="IJ6460" s="79"/>
      <c r="IK6460" s="79"/>
      <c r="IL6460" s="79"/>
    </row>
    <row r="6461" s="93" customFormat="1" ht="15.75" customHeight="1" spans="3:246">
      <c r="C6461" s="97"/>
      <c r="D6461" s="98"/>
      <c r="F6461" s="99"/>
      <c r="G6461" s="98"/>
      <c r="IE6461" s="79"/>
      <c r="IF6461" s="79"/>
      <c r="IG6461" s="79"/>
      <c r="IH6461" s="79"/>
      <c r="II6461" s="79"/>
      <c r="IJ6461" s="79"/>
      <c r="IK6461" s="79"/>
      <c r="IL6461" s="79"/>
    </row>
    <row r="6462" s="93" customFormat="1" ht="15.75" customHeight="1" spans="3:246">
      <c r="C6462" s="97"/>
      <c r="D6462" s="98"/>
      <c r="F6462" s="99"/>
      <c r="G6462" s="98"/>
      <c r="IE6462" s="79"/>
      <c r="IF6462" s="79"/>
      <c r="IG6462" s="79"/>
      <c r="IH6462" s="79"/>
      <c r="II6462" s="79"/>
      <c r="IJ6462" s="79"/>
      <c r="IK6462" s="79"/>
      <c r="IL6462" s="79"/>
    </row>
    <row r="6463" s="93" customFormat="1" ht="15.75" customHeight="1" spans="3:246">
      <c r="C6463" s="97"/>
      <c r="D6463" s="98"/>
      <c r="F6463" s="99"/>
      <c r="G6463" s="98"/>
      <c r="IE6463" s="79"/>
      <c r="IF6463" s="79"/>
      <c r="IG6463" s="79"/>
      <c r="IH6463" s="79"/>
      <c r="II6463" s="79"/>
      <c r="IJ6463" s="79"/>
      <c r="IK6463" s="79"/>
      <c r="IL6463" s="79"/>
    </row>
    <row r="6464" s="93" customFormat="1" ht="15.75" customHeight="1" spans="3:246">
      <c r="C6464" s="97"/>
      <c r="D6464" s="98"/>
      <c r="F6464" s="99"/>
      <c r="G6464" s="98"/>
      <c r="IE6464" s="79"/>
      <c r="IF6464" s="79"/>
      <c r="IG6464" s="79"/>
      <c r="IH6464" s="79"/>
      <c r="II6464" s="79"/>
      <c r="IJ6464" s="79"/>
      <c r="IK6464" s="79"/>
      <c r="IL6464" s="79"/>
    </row>
    <row r="6465" s="93" customFormat="1" ht="15.75" customHeight="1" spans="3:246">
      <c r="C6465" s="97"/>
      <c r="D6465" s="98"/>
      <c r="F6465" s="99"/>
      <c r="G6465" s="98"/>
      <c r="IE6465" s="79"/>
      <c r="IF6465" s="79"/>
      <c r="IG6465" s="79"/>
      <c r="IH6465" s="79"/>
      <c r="II6465" s="79"/>
      <c r="IJ6465" s="79"/>
      <c r="IK6465" s="79"/>
      <c r="IL6465" s="79"/>
    </row>
    <row r="6466" s="93" customFormat="1" ht="15.75" customHeight="1" spans="3:246">
      <c r="C6466" s="97"/>
      <c r="D6466" s="98"/>
      <c r="F6466" s="99"/>
      <c r="G6466" s="98"/>
      <c r="IE6466" s="79"/>
      <c r="IF6466" s="79"/>
      <c r="IG6466" s="79"/>
      <c r="IH6466" s="79"/>
      <c r="II6466" s="79"/>
      <c r="IJ6466" s="79"/>
      <c r="IK6466" s="79"/>
      <c r="IL6466" s="79"/>
    </row>
    <row r="6467" s="93" customFormat="1" ht="15.75" customHeight="1" spans="3:246">
      <c r="C6467" s="97"/>
      <c r="D6467" s="98"/>
      <c r="F6467" s="99"/>
      <c r="G6467" s="98"/>
      <c r="IE6467" s="79"/>
      <c r="IF6467" s="79"/>
      <c r="IG6467" s="79"/>
      <c r="IH6467" s="79"/>
      <c r="II6467" s="79"/>
      <c r="IJ6467" s="79"/>
      <c r="IK6467" s="79"/>
      <c r="IL6467" s="79"/>
    </row>
    <row r="6468" s="93" customFormat="1" ht="15.75" customHeight="1" spans="3:246">
      <c r="C6468" s="97"/>
      <c r="D6468" s="98"/>
      <c r="F6468" s="99"/>
      <c r="G6468" s="98"/>
      <c r="IE6468" s="79"/>
      <c r="IF6468" s="79"/>
      <c r="IG6468" s="79"/>
      <c r="IH6468" s="79"/>
      <c r="II6468" s="79"/>
      <c r="IJ6468" s="79"/>
      <c r="IK6468" s="79"/>
      <c r="IL6468" s="79"/>
    </row>
    <row r="6469" s="93" customFormat="1" ht="15.75" customHeight="1" spans="3:246">
      <c r="C6469" s="97"/>
      <c r="D6469" s="98"/>
      <c r="F6469" s="99"/>
      <c r="G6469" s="98"/>
      <c r="IE6469" s="79"/>
      <c r="IF6469" s="79"/>
      <c r="IG6469" s="79"/>
      <c r="IH6469" s="79"/>
      <c r="II6469" s="79"/>
      <c r="IJ6469" s="79"/>
      <c r="IK6469" s="79"/>
      <c r="IL6469" s="79"/>
    </row>
    <row r="6470" s="93" customFormat="1" ht="15.75" customHeight="1" spans="3:246">
      <c r="C6470" s="97"/>
      <c r="D6470" s="98"/>
      <c r="F6470" s="99"/>
      <c r="G6470" s="98"/>
      <c r="IE6470" s="79"/>
      <c r="IF6470" s="79"/>
      <c r="IG6470" s="79"/>
      <c r="IH6470" s="79"/>
      <c r="II6470" s="79"/>
      <c r="IJ6470" s="79"/>
      <c r="IK6470" s="79"/>
      <c r="IL6470" s="79"/>
    </row>
    <row r="6471" s="93" customFormat="1" ht="15.75" customHeight="1" spans="3:246">
      <c r="C6471" s="97"/>
      <c r="D6471" s="98"/>
      <c r="F6471" s="99"/>
      <c r="G6471" s="98"/>
      <c r="IE6471" s="79"/>
      <c r="IF6471" s="79"/>
      <c r="IG6471" s="79"/>
      <c r="IH6471" s="79"/>
      <c r="II6471" s="79"/>
      <c r="IJ6471" s="79"/>
      <c r="IK6471" s="79"/>
      <c r="IL6471" s="79"/>
    </row>
    <row r="6472" s="93" customFormat="1" ht="15.75" customHeight="1" spans="3:246">
      <c r="C6472" s="97"/>
      <c r="D6472" s="98"/>
      <c r="F6472" s="99"/>
      <c r="G6472" s="98"/>
      <c r="IE6472" s="79"/>
      <c r="IF6472" s="79"/>
      <c r="IG6472" s="79"/>
      <c r="IH6472" s="79"/>
      <c r="II6472" s="79"/>
      <c r="IJ6472" s="79"/>
      <c r="IK6472" s="79"/>
      <c r="IL6472" s="79"/>
    </row>
    <row r="6473" s="93" customFormat="1" ht="15.75" customHeight="1" spans="3:246">
      <c r="C6473" s="97"/>
      <c r="D6473" s="98"/>
      <c r="F6473" s="99"/>
      <c r="G6473" s="98"/>
      <c r="IE6473" s="79"/>
      <c r="IF6473" s="79"/>
      <c r="IG6473" s="79"/>
      <c r="IH6473" s="79"/>
      <c r="II6473" s="79"/>
      <c r="IJ6473" s="79"/>
      <c r="IK6473" s="79"/>
      <c r="IL6473" s="79"/>
    </row>
    <row r="6474" s="93" customFormat="1" ht="15.75" customHeight="1" spans="3:246">
      <c r="C6474" s="97"/>
      <c r="D6474" s="98"/>
      <c r="F6474" s="99"/>
      <c r="G6474" s="98"/>
      <c r="IE6474" s="79"/>
      <c r="IF6474" s="79"/>
      <c r="IG6474" s="79"/>
      <c r="IH6474" s="79"/>
      <c r="II6474" s="79"/>
      <c r="IJ6474" s="79"/>
      <c r="IK6474" s="79"/>
      <c r="IL6474" s="79"/>
    </row>
    <row r="6475" s="93" customFormat="1" ht="15.75" customHeight="1" spans="3:246">
      <c r="C6475" s="97"/>
      <c r="D6475" s="98"/>
      <c r="F6475" s="99"/>
      <c r="G6475" s="98"/>
      <c r="IE6475" s="79"/>
      <c r="IF6475" s="79"/>
      <c r="IG6475" s="79"/>
      <c r="IH6475" s="79"/>
      <c r="II6475" s="79"/>
      <c r="IJ6475" s="79"/>
      <c r="IK6475" s="79"/>
      <c r="IL6475" s="79"/>
    </row>
    <row r="6476" s="93" customFormat="1" ht="15.75" customHeight="1" spans="3:246">
      <c r="C6476" s="97"/>
      <c r="D6476" s="98"/>
      <c r="F6476" s="99"/>
      <c r="G6476" s="98"/>
      <c r="IE6476" s="79"/>
      <c r="IF6476" s="79"/>
      <c r="IG6476" s="79"/>
      <c r="IH6476" s="79"/>
      <c r="II6476" s="79"/>
      <c r="IJ6476" s="79"/>
      <c r="IK6476" s="79"/>
      <c r="IL6476" s="79"/>
    </row>
    <row r="6477" s="93" customFormat="1" ht="15.75" customHeight="1" spans="3:246">
      <c r="C6477" s="97"/>
      <c r="D6477" s="98"/>
      <c r="F6477" s="99"/>
      <c r="G6477" s="98"/>
      <c r="IE6477" s="79"/>
      <c r="IF6477" s="79"/>
      <c r="IG6477" s="79"/>
      <c r="IH6477" s="79"/>
      <c r="II6477" s="79"/>
      <c r="IJ6477" s="79"/>
      <c r="IK6477" s="79"/>
      <c r="IL6477" s="79"/>
    </row>
    <row r="6478" s="93" customFormat="1" ht="15.75" customHeight="1" spans="3:246">
      <c r="C6478" s="97"/>
      <c r="D6478" s="98"/>
      <c r="F6478" s="99"/>
      <c r="G6478" s="98"/>
      <c r="IE6478" s="79"/>
      <c r="IF6478" s="79"/>
      <c r="IG6478" s="79"/>
      <c r="IH6478" s="79"/>
      <c r="II6478" s="79"/>
      <c r="IJ6478" s="79"/>
      <c r="IK6478" s="79"/>
      <c r="IL6478" s="79"/>
    </row>
    <row r="6479" s="93" customFormat="1" ht="15.75" customHeight="1" spans="3:246">
      <c r="C6479" s="97"/>
      <c r="D6479" s="98"/>
      <c r="F6479" s="99"/>
      <c r="G6479" s="98"/>
      <c r="IE6479" s="79"/>
      <c r="IF6479" s="79"/>
      <c r="IG6479" s="79"/>
      <c r="IH6479" s="79"/>
      <c r="II6479" s="79"/>
      <c r="IJ6479" s="79"/>
      <c r="IK6479" s="79"/>
      <c r="IL6479" s="79"/>
    </row>
    <row r="6480" s="93" customFormat="1" ht="15.75" customHeight="1" spans="3:246">
      <c r="C6480" s="97"/>
      <c r="D6480" s="98"/>
      <c r="F6480" s="99"/>
      <c r="G6480" s="98"/>
      <c r="IE6480" s="79"/>
      <c r="IF6480" s="79"/>
      <c r="IG6480" s="79"/>
      <c r="IH6480" s="79"/>
      <c r="II6480" s="79"/>
      <c r="IJ6480" s="79"/>
      <c r="IK6480" s="79"/>
      <c r="IL6480" s="79"/>
    </row>
    <row r="6481" s="93" customFormat="1" ht="15.75" customHeight="1" spans="3:246">
      <c r="C6481" s="97"/>
      <c r="D6481" s="98"/>
      <c r="F6481" s="99"/>
      <c r="G6481" s="98"/>
      <c r="IE6481" s="79"/>
      <c r="IF6481" s="79"/>
      <c r="IG6481" s="79"/>
      <c r="IH6481" s="79"/>
      <c r="II6481" s="79"/>
      <c r="IJ6481" s="79"/>
      <c r="IK6481" s="79"/>
      <c r="IL6481" s="79"/>
    </row>
    <row r="6482" s="93" customFormat="1" ht="15.75" customHeight="1" spans="3:246">
      <c r="C6482" s="97"/>
      <c r="D6482" s="98"/>
      <c r="F6482" s="99"/>
      <c r="G6482" s="98"/>
      <c r="IE6482" s="79"/>
      <c r="IF6482" s="79"/>
      <c r="IG6482" s="79"/>
      <c r="IH6482" s="79"/>
      <c r="II6482" s="79"/>
      <c r="IJ6482" s="79"/>
      <c r="IK6482" s="79"/>
      <c r="IL6482" s="79"/>
    </row>
    <row r="6483" s="93" customFormat="1" ht="15.75" customHeight="1" spans="3:246">
      <c r="C6483" s="97"/>
      <c r="D6483" s="98"/>
      <c r="F6483" s="99"/>
      <c r="G6483" s="98"/>
      <c r="IE6483" s="79"/>
      <c r="IF6483" s="79"/>
      <c r="IG6483" s="79"/>
      <c r="IH6483" s="79"/>
      <c r="II6483" s="79"/>
      <c r="IJ6483" s="79"/>
      <c r="IK6483" s="79"/>
      <c r="IL6483" s="79"/>
    </row>
    <row r="6484" s="93" customFormat="1" ht="15.75" customHeight="1" spans="3:246">
      <c r="C6484" s="97"/>
      <c r="D6484" s="98"/>
      <c r="F6484" s="99"/>
      <c r="G6484" s="98"/>
      <c r="IE6484" s="79"/>
      <c r="IF6484" s="79"/>
      <c r="IG6484" s="79"/>
      <c r="IH6484" s="79"/>
      <c r="II6484" s="79"/>
      <c r="IJ6484" s="79"/>
      <c r="IK6484" s="79"/>
      <c r="IL6484" s="79"/>
    </row>
    <row r="6485" s="93" customFormat="1" ht="15.75" customHeight="1" spans="3:246">
      <c r="C6485" s="97"/>
      <c r="D6485" s="98"/>
      <c r="F6485" s="99"/>
      <c r="G6485" s="98"/>
      <c r="IE6485" s="79"/>
      <c r="IF6485" s="79"/>
      <c r="IG6485" s="79"/>
      <c r="IH6485" s="79"/>
      <c r="II6485" s="79"/>
      <c r="IJ6485" s="79"/>
      <c r="IK6485" s="79"/>
      <c r="IL6485" s="79"/>
    </row>
    <row r="6486" s="93" customFormat="1" ht="15.75" customHeight="1" spans="3:246">
      <c r="C6486" s="97"/>
      <c r="D6486" s="98"/>
      <c r="F6486" s="99"/>
      <c r="G6486" s="98"/>
      <c r="IE6486" s="79"/>
      <c r="IF6486" s="79"/>
      <c r="IG6486" s="79"/>
      <c r="IH6486" s="79"/>
      <c r="II6486" s="79"/>
      <c r="IJ6486" s="79"/>
      <c r="IK6486" s="79"/>
      <c r="IL6486" s="79"/>
    </row>
    <row r="6487" s="93" customFormat="1" ht="15.75" customHeight="1" spans="3:246">
      <c r="C6487" s="97"/>
      <c r="D6487" s="98"/>
      <c r="F6487" s="99"/>
      <c r="G6487" s="98"/>
      <c r="IE6487" s="79"/>
      <c r="IF6487" s="79"/>
      <c r="IG6487" s="79"/>
      <c r="IH6487" s="79"/>
      <c r="II6487" s="79"/>
      <c r="IJ6487" s="79"/>
      <c r="IK6487" s="79"/>
      <c r="IL6487" s="79"/>
    </row>
    <row r="6488" s="93" customFormat="1" ht="15.75" customHeight="1" spans="3:246">
      <c r="C6488" s="97"/>
      <c r="D6488" s="98"/>
      <c r="F6488" s="99"/>
      <c r="G6488" s="98"/>
      <c r="IE6488" s="79"/>
      <c r="IF6488" s="79"/>
      <c r="IG6488" s="79"/>
      <c r="IH6488" s="79"/>
      <c r="II6488" s="79"/>
      <c r="IJ6488" s="79"/>
      <c r="IK6488" s="79"/>
      <c r="IL6488" s="79"/>
    </row>
    <row r="6489" s="93" customFormat="1" ht="15.75" customHeight="1" spans="3:246">
      <c r="C6489" s="97"/>
      <c r="D6489" s="98"/>
      <c r="F6489" s="99"/>
      <c r="G6489" s="98"/>
      <c r="IE6489" s="79"/>
      <c r="IF6489" s="79"/>
      <c r="IG6489" s="79"/>
      <c r="IH6489" s="79"/>
      <c r="II6489" s="79"/>
      <c r="IJ6489" s="79"/>
      <c r="IK6489" s="79"/>
      <c r="IL6489" s="79"/>
    </row>
    <row r="6490" s="93" customFormat="1" ht="15.75" customHeight="1" spans="3:246">
      <c r="C6490" s="97"/>
      <c r="D6490" s="98"/>
      <c r="F6490" s="99"/>
      <c r="G6490" s="98"/>
      <c r="IE6490" s="79"/>
      <c r="IF6490" s="79"/>
      <c r="IG6490" s="79"/>
      <c r="IH6490" s="79"/>
      <c r="II6490" s="79"/>
      <c r="IJ6490" s="79"/>
      <c r="IK6490" s="79"/>
      <c r="IL6490" s="79"/>
    </row>
    <row r="6491" s="93" customFormat="1" ht="15.75" customHeight="1" spans="3:246">
      <c r="C6491" s="97"/>
      <c r="D6491" s="98"/>
      <c r="F6491" s="99"/>
      <c r="G6491" s="98"/>
      <c r="IE6491" s="79"/>
      <c r="IF6491" s="79"/>
      <c r="IG6491" s="79"/>
      <c r="IH6491" s="79"/>
      <c r="II6491" s="79"/>
      <c r="IJ6491" s="79"/>
      <c r="IK6491" s="79"/>
      <c r="IL6491" s="79"/>
    </row>
    <row r="6492" s="93" customFormat="1" ht="15.75" customHeight="1" spans="3:246">
      <c r="C6492" s="97"/>
      <c r="D6492" s="98"/>
      <c r="F6492" s="99"/>
      <c r="G6492" s="98"/>
      <c r="IE6492" s="79"/>
      <c r="IF6492" s="79"/>
      <c r="IG6492" s="79"/>
      <c r="IH6492" s="79"/>
      <c r="II6492" s="79"/>
      <c r="IJ6492" s="79"/>
      <c r="IK6492" s="79"/>
      <c r="IL6492" s="79"/>
    </row>
    <row r="6493" s="93" customFormat="1" ht="15.75" customHeight="1" spans="3:246">
      <c r="C6493" s="97"/>
      <c r="D6493" s="98"/>
      <c r="F6493" s="99"/>
      <c r="G6493" s="98"/>
      <c r="IE6493" s="79"/>
      <c r="IF6493" s="79"/>
      <c r="IG6493" s="79"/>
      <c r="IH6493" s="79"/>
      <c r="II6493" s="79"/>
      <c r="IJ6493" s="79"/>
      <c r="IK6493" s="79"/>
      <c r="IL6493" s="79"/>
    </row>
    <row r="6494" s="93" customFormat="1" ht="15.75" customHeight="1" spans="3:246">
      <c r="C6494" s="97"/>
      <c r="D6494" s="98"/>
      <c r="F6494" s="99"/>
      <c r="G6494" s="98"/>
      <c r="IE6494" s="79"/>
      <c r="IF6494" s="79"/>
      <c r="IG6494" s="79"/>
      <c r="IH6494" s="79"/>
      <c r="II6494" s="79"/>
      <c r="IJ6494" s="79"/>
      <c r="IK6494" s="79"/>
      <c r="IL6494" s="79"/>
    </row>
    <row r="6495" s="93" customFormat="1" ht="15.75" customHeight="1" spans="3:246">
      <c r="C6495" s="97"/>
      <c r="D6495" s="98"/>
      <c r="F6495" s="99"/>
      <c r="G6495" s="98"/>
      <c r="IE6495" s="79"/>
      <c r="IF6495" s="79"/>
      <c r="IG6495" s="79"/>
      <c r="IH6495" s="79"/>
      <c r="II6495" s="79"/>
      <c r="IJ6495" s="79"/>
      <c r="IK6495" s="79"/>
      <c r="IL6495" s="79"/>
    </row>
    <row r="6496" s="93" customFormat="1" ht="15.75" customHeight="1" spans="3:246">
      <c r="C6496" s="97"/>
      <c r="D6496" s="98"/>
      <c r="F6496" s="99"/>
      <c r="G6496" s="98"/>
      <c r="IE6496" s="79"/>
      <c r="IF6496" s="79"/>
      <c r="IG6496" s="79"/>
      <c r="IH6496" s="79"/>
      <c r="II6496" s="79"/>
      <c r="IJ6496" s="79"/>
      <c r="IK6496" s="79"/>
      <c r="IL6496" s="79"/>
    </row>
    <row r="6497" s="93" customFormat="1" ht="15.75" customHeight="1" spans="3:246">
      <c r="C6497" s="97"/>
      <c r="D6497" s="98"/>
      <c r="F6497" s="99"/>
      <c r="G6497" s="98"/>
      <c r="IE6497" s="79"/>
      <c r="IF6497" s="79"/>
      <c r="IG6497" s="79"/>
      <c r="IH6497" s="79"/>
      <c r="II6497" s="79"/>
      <c r="IJ6497" s="79"/>
      <c r="IK6497" s="79"/>
      <c r="IL6497" s="79"/>
    </row>
    <row r="6498" s="93" customFormat="1" ht="15.75" customHeight="1" spans="3:246">
      <c r="C6498" s="97"/>
      <c r="D6498" s="98"/>
      <c r="F6498" s="99"/>
      <c r="G6498" s="98"/>
      <c r="IE6498" s="79"/>
      <c r="IF6498" s="79"/>
      <c r="IG6498" s="79"/>
      <c r="IH6498" s="79"/>
      <c r="II6498" s="79"/>
      <c r="IJ6498" s="79"/>
      <c r="IK6498" s="79"/>
      <c r="IL6498" s="79"/>
    </row>
    <row r="6499" s="93" customFormat="1" ht="15.75" customHeight="1" spans="3:246">
      <c r="C6499" s="97"/>
      <c r="D6499" s="98"/>
      <c r="F6499" s="99"/>
      <c r="G6499" s="98"/>
      <c r="IE6499" s="79"/>
      <c r="IF6499" s="79"/>
      <c r="IG6499" s="79"/>
      <c r="IH6499" s="79"/>
      <c r="II6499" s="79"/>
      <c r="IJ6499" s="79"/>
      <c r="IK6499" s="79"/>
      <c r="IL6499" s="79"/>
    </row>
    <row r="6500" s="93" customFormat="1" ht="15.75" customHeight="1" spans="3:246">
      <c r="C6500" s="97"/>
      <c r="D6500" s="98"/>
      <c r="F6500" s="99"/>
      <c r="G6500" s="98"/>
      <c r="IE6500" s="79"/>
      <c r="IF6500" s="79"/>
      <c r="IG6500" s="79"/>
      <c r="IH6500" s="79"/>
      <c r="II6500" s="79"/>
      <c r="IJ6500" s="79"/>
      <c r="IK6500" s="79"/>
      <c r="IL6500" s="79"/>
    </row>
    <row r="6501" s="93" customFormat="1" ht="15.75" customHeight="1" spans="3:246">
      <c r="C6501" s="97"/>
      <c r="D6501" s="98"/>
      <c r="F6501" s="99"/>
      <c r="G6501" s="98"/>
      <c r="IE6501" s="79"/>
      <c r="IF6501" s="79"/>
      <c r="IG6501" s="79"/>
      <c r="IH6501" s="79"/>
      <c r="II6501" s="79"/>
      <c r="IJ6501" s="79"/>
      <c r="IK6501" s="79"/>
      <c r="IL6501" s="79"/>
    </row>
    <row r="6502" s="93" customFormat="1" ht="15.75" customHeight="1" spans="3:246">
      <c r="C6502" s="97"/>
      <c r="D6502" s="98"/>
      <c r="F6502" s="99"/>
      <c r="G6502" s="98"/>
      <c r="IE6502" s="79"/>
      <c r="IF6502" s="79"/>
      <c r="IG6502" s="79"/>
      <c r="IH6502" s="79"/>
      <c r="II6502" s="79"/>
      <c r="IJ6502" s="79"/>
      <c r="IK6502" s="79"/>
      <c r="IL6502" s="79"/>
    </row>
    <row r="6503" s="93" customFormat="1" ht="15.75" customHeight="1" spans="3:246">
      <c r="C6503" s="97"/>
      <c r="D6503" s="98"/>
      <c r="F6503" s="99"/>
      <c r="G6503" s="98"/>
      <c r="IE6503" s="79"/>
      <c r="IF6503" s="79"/>
      <c r="IG6503" s="79"/>
      <c r="IH6503" s="79"/>
      <c r="II6503" s="79"/>
      <c r="IJ6503" s="79"/>
      <c r="IK6503" s="79"/>
      <c r="IL6503" s="79"/>
    </row>
    <row r="6504" s="93" customFormat="1" ht="15.75" customHeight="1" spans="3:246">
      <c r="C6504" s="97"/>
      <c r="D6504" s="98"/>
      <c r="F6504" s="99"/>
      <c r="G6504" s="98"/>
      <c r="IE6504" s="79"/>
      <c r="IF6504" s="79"/>
      <c r="IG6504" s="79"/>
      <c r="IH6504" s="79"/>
      <c r="II6504" s="79"/>
      <c r="IJ6504" s="79"/>
      <c r="IK6504" s="79"/>
      <c r="IL6504" s="79"/>
    </row>
    <row r="6505" s="93" customFormat="1" ht="15.75" customHeight="1" spans="3:246">
      <c r="C6505" s="97"/>
      <c r="D6505" s="98"/>
      <c r="F6505" s="99"/>
      <c r="G6505" s="98"/>
      <c r="IE6505" s="79"/>
      <c r="IF6505" s="79"/>
      <c r="IG6505" s="79"/>
      <c r="IH6505" s="79"/>
      <c r="II6505" s="79"/>
      <c r="IJ6505" s="79"/>
      <c r="IK6505" s="79"/>
      <c r="IL6505" s="79"/>
    </row>
    <row r="6506" s="93" customFormat="1" ht="15.75" customHeight="1" spans="3:246">
      <c r="C6506" s="97"/>
      <c r="D6506" s="98"/>
      <c r="F6506" s="99"/>
      <c r="G6506" s="98"/>
      <c r="IE6506" s="79"/>
      <c r="IF6506" s="79"/>
      <c r="IG6506" s="79"/>
      <c r="IH6506" s="79"/>
      <c r="II6506" s="79"/>
      <c r="IJ6506" s="79"/>
      <c r="IK6506" s="79"/>
      <c r="IL6506" s="79"/>
    </row>
    <row r="6507" s="93" customFormat="1" ht="15.75" customHeight="1" spans="3:246">
      <c r="C6507" s="97"/>
      <c r="D6507" s="98"/>
      <c r="F6507" s="99"/>
      <c r="G6507" s="98"/>
      <c r="IE6507" s="79"/>
      <c r="IF6507" s="79"/>
      <c r="IG6507" s="79"/>
      <c r="IH6507" s="79"/>
      <c r="II6507" s="79"/>
      <c r="IJ6507" s="79"/>
      <c r="IK6507" s="79"/>
      <c r="IL6507" s="79"/>
    </row>
    <row r="6508" s="93" customFormat="1" ht="15.75" customHeight="1" spans="3:246">
      <c r="C6508" s="97"/>
      <c r="D6508" s="98"/>
      <c r="F6508" s="99"/>
      <c r="G6508" s="98"/>
      <c r="IE6508" s="79"/>
      <c r="IF6508" s="79"/>
      <c r="IG6508" s="79"/>
      <c r="IH6508" s="79"/>
      <c r="II6508" s="79"/>
      <c r="IJ6508" s="79"/>
      <c r="IK6508" s="79"/>
      <c r="IL6508" s="79"/>
    </row>
    <row r="6509" s="93" customFormat="1" ht="15.75" customHeight="1" spans="3:246">
      <c r="C6509" s="97"/>
      <c r="D6509" s="98"/>
      <c r="F6509" s="99"/>
      <c r="G6509" s="98"/>
      <c r="IE6509" s="79"/>
      <c r="IF6509" s="79"/>
      <c r="IG6509" s="79"/>
      <c r="IH6509" s="79"/>
      <c r="II6509" s="79"/>
      <c r="IJ6509" s="79"/>
      <c r="IK6509" s="79"/>
      <c r="IL6509" s="79"/>
    </row>
    <row r="6510" s="93" customFormat="1" ht="15.75" customHeight="1" spans="3:246">
      <c r="C6510" s="97"/>
      <c r="D6510" s="98"/>
      <c r="F6510" s="99"/>
      <c r="G6510" s="98"/>
      <c r="IE6510" s="79"/>
      <c r="IF6510" s="79"/>
      <c r="IG6510" s="79"/>
      <c r="IH6510" s="79"/>
      <c r="II6510" s="79"/>
      <c r="IJ6510" s="79"/>
      <c r="IK6510" s="79"/>
      <c r="IL6510" s="79"/>
    </row>
    <row r="6511" s="93" customFormat="1" ht="15.75" customHeight="1" spans="3:246">
      <c r="C6511" s="97"/>
      <c r="D6511" s="98"/>
      <c r="F6511" s="99"/>
      <c r="G6511" s="98"/>
      <c r="IE6511" s="79"/>
      <c r="IF6511" s="79"/>
      <c r="IG6511" s="79"/>
      <c r="IH6511" s="79"/>
      <c r="II6511" s="79"/>
      <c r="IJ6511" s="79"/>
      <c r="IK6511" s="79"/>
      <c r="IL6511" s="79"/>
    </row>
    <row r="6512" s="93" customFormat="1" ht="15.75" customHeight="1" spans="3:246">
      <c r="C6512" s="97"/>
      <c r="D6512" s="98"/>
      <c r="F6512" s="99"/>
      <c r="G6512" s="98"/>
      <c r="IE6512" s="79"/>
      <c r="IF6512" s="79"/>
      <c r="IG6512" s="79"/>
      <c r="IH6512" s="79"/>
      <c r="II6512" s="79"/>
      <c r="IJ6512" s="79"/>
      <c r="IK6512" s="79"/>
      <c r="IL6512" s="79"/>
    </row>
    <row r="6513" s="93" customFormat="1" ht="15.75" customHeight="1" spans="3:246">
      <c r="C6513" s="97"/>
      <c r="D6513" s="98"/>
      <c r="F6513" s="99"/>
      <c r="G6513" s="98"/>
      <c r="IE6513" s="79"/>
      <c r="IF6513" s="79"/>
      <c r="IG6513" s="79"/>
      <c r="IH6513" s="79"/>
      <c r="II6513" s="79"/>
      <c r="IJ6513" s="79"/>
      <c r="IK6513" s="79"/>
      <c r="IL6513" s="79"/>
    </row>
    <row r="6514" s="93" customFormat="1" ht="15.75" customHeight="1" spans="3:246">
      <c r="C6514" s="97"/>
      <c r="D6514" s="98"/>
      <c r="F6514" s="99"/>
      <c r="G6514" s="98"/>
      <c r="IE6514" s="79"/>
      <c r="IF6514" s="79"/>
      <c r="IG6514" s="79"/>
      <c r="IH6514" s="79"/>
      <c r="II6514" s="79"/>
      <c r="IJ6514" s="79"/>
      <c r="IK6514" s="79"/>
      <c r="IL6514" s="79"/>
    </row>
    <row r="6515" s="93" customFormat="1" ht="15.75" customHeight="1" spans="3:246">
      <c r="C6515" s="97"/>
      <c r="D6515" s="98"/>
      <c r="F6515" s="99"/>
      <c r="G6515" s="98"/>
      <c r="IE6515" s="79"/>
      <c r="IF6515" s="79"/>
      <c r="IG6515" s="79"/>
      <c r="IH6515" s="79"/>
      <c r="II6515" s="79"/>
      <c r="IJ6515" s="79"/>
      <c r="IK6515" s="79"/>
      <c r="IL6515" s="79"/>
    </row>
    <row r="6516" s="93" customFormat="1" ht="15.75" customHeight="1" spans="3:246">
      <c r="C6516" s="97"/>
      <c r="D6516" s="98"/>
      <c r="F6516" s="99"/>
      <c r="G6516" s="98"/>
      <c r="IE6516" s="79"/>
      <c r="IF6516" s="79"/>
      <c r="IG6516" s="79"/>
      <c r="IH6516" s="79"/>
      <c r="II6516" s="79"/>
      <c r="IJ6516" s="79"/>
      <c r="IK6516" s="79"/>
      <c r="IL6516" s="79"/>
    </row>
    <row r="6517" s="93" customFormat="1" ht="15.75" customHeight="1" spans="3:246">
      <c r="C6517" s="97"/>
      <c r="D6517" s="98"/>
      <c r="F6517" s="99"/>
      <c r="G6517" s="98"/>
      <c r="IE6517" s="79"/>
      <c r="IF6517" s="79"/>
      <c r="IG6517" s="79"/>
      <c r="IH6517" s="79"/>
      <c r="II6517" s="79"/>
      <c r="IJ6517" s="79"/>
      <c r="IK6517" s="79"/>
      <c r="IL6517" s="79"/>
    </row>
    <row r="6518" s="93" customFormat="1" ht="15.75" customHeight="1" spans="3:246">
      <c r="C6518" s="97"/>
      <c r="D6518" s="98"/>
      <c r="F6518" s="99"/>
      <c r="G6518" s="98"/>
      <c r="IE6518" s="79"/>
      <c r="IF6518" s="79"/>
      <c r="IG6518" s="79"/>
      <c r="IH6518" s="79"/>
      <c r="II6518" s="79"/>
      <c r="IJ6518" s="79"/>
      <c r="IK6518" s="79"/>
      <c r="IL6518" s="79"/>
    </row>
    <row r="6519" s="93" customFormat="1" ht="15.75" customHeight="1" spans="3:246">
      <c r="C6519" s="97"/>
      <c r="D6519" s="98"/>
      <c r="F6519" s="99"/>
      <c r="G6519" s="98"/>
      <c r="IE6519" s="79"/>
      <c r="IF6519" s="79"/>
      <c r="IG6519" s="79"/>
      <c r="IH6519" s="79"/>
      <c r="II6519" s="79"/>
      <c r="IJ6519" s="79"/>
      <c r="IK6519" s="79"/>
      <c r="IL6519" s="79"/>
    </row>
    <row r="6520" s="93" customFormat="1" ht="15.75" customHeight="1" spans="3:246">
      <c r="C6520" s="97"/>
      <c r="D6520" s="98"/>
      <c r="F6520" s="99"/>
      <c r="G6520" s="98"/>
      <c r="IE6520" s="79"/>
      <c r="IF6520" s="79"/>
      <c r="IG6520" s="79"/>
      <c r="IH6520" s="79"/>
      <c r="II6520" s="79"/>
      <c r="IJ6520" s="79"/>
      <c r="IK6520" s="79"/>
      <c r="IL6520" s="79"/>
    </row>
    <row r="6521" s="93" customFormat="1" ht="15.75" customHeight="1" spans="3:246">
      <c r="C6521" s="97"/>
      <c r="D6521" s="98"/>
      <c r="F6521" s="99"/>
      <c r="G6521" s="98"/>
      <c r="IE6521" s="79"/>
      <c r="IF6521" s="79"/>
      <c r="IG6521" s="79"/>
      <c r="IH6521" s="79"/>
      <c r="II6521" s="79"/>
      <c r="IJ6521" s="79"/>
      <c r="IK6521" s="79"/>
      <c r="IL6521" s="79"/>
    </row>
    <row r="6522" s="93" customFormat="1" ht="15.75" customHeight="1" spans="3:246">
      <c r="C6522" s="97"/>
      <c r="D6522" s="98"/>
      <c r="F6522" s="99"/>
      <c r="G6522" s="98"/>
      <c r="IE6522" s="79"/>
      <c r="IF6522" s="79"/>
      <c r="IG6522" s="79"/>
      <c r="IH6522" s="79"/>
      <c r="II6522" s="79"/>
      <c r="IJ6522" s="79"/>
      <c r="IK6522" s="79"/>
      <c r="IL6522" s="79"/>
    </row>
    <row r="6523" s="93" customFormat="1" ht="15.75" customHeight="1" spans="3:246">
      <c r="C6523" s="97"/>
      <c r="D6523" s="98"/>
      <c r="F6523" s="99"/>
      <c r="G6523" s="98"/>
      <c r="IE6523" s="79"/>
      <c r="IF6523" s="79"/>
      <c r="IG6523" s="79"/>
      <c r="IH6523" s="79"/>
      <c r="II6523" s="79"/>
      <c r="IJ6523" s="79"/>
      <c r="IK6523" s="79"/>
      <c r="IL6523" s="79"/>
    </row>
    <row r="6524" s="93" customFormat="1" ht="15.75" customHeight="1" spans="3:246">
      <c r="C6524" s="97"/>
      <c r="D6524" s="98"/>
      <c r="F6524" s="99"/>
      <c r="G6524" s="98"/>
      <c r="IE6524" s="79"/>
      <c r="IF6524" s="79"/>
      <c r="IG6524" s="79"/>
      <c r="IH6524" s="79"/>
      <c r="II6524" s="79"/>
      <c r="IJ6524" s="79"/>
      <c r="IK6524" s="79"/>
      <c r="IL6524" s="79"/>
    </row>
    <row r="6525" s="93" customFormat="1" ht="15.75" customHeight="1" spans="3:246">
      <c r="C6525" s="97"/>
      <c r="D6525" s="98"/>
      <c r="F6525" s="99"/>
      <c r="G6525" s="98"/>
      <c r="IE6525" s="79"/>
      <c r="IF6525" s="79"/>
      <c r="IG6525" s="79"/>
      <c r="IH6525" s="79"/>
      <c r="II6525" s="79"/>
      <c r="IJ6525" s="79"/>
      <c r="IK6525" s="79"/>
      <c r="IL6525" s="79"/>
    </row>
    <row r="6526" s="93" customFormat="1" ht="15.75" customHeight="1" spans="3:246">
      <c r="C6526" s="97"/>
      <c r="D6526" s="98"/>
      <c r="F6526" s="99"/>
      <c r="G6526" s="98"/>
      <c r="IE6526" s="79"/>
      <c r="IF6526" s="79"/>
      <c r="IG6526" s="79"/>
      <c r="IH6526" s="79"/>
      <c r="II6526" s="79"/>
      <c r="IJ6526" s="79"/>
      <c r="IK6526" s="79"/>
      <c r="IL6526" s="79"/>
    </row>
    <row r="6527" s="93" customFormat="1" ht="15.75" customHeight="1" spans="3:246">
      <c r="C6527" s="97"/>
      <c r="D6527" s="98"/>
      <c r="F6527" s="99"/>
      <c r="G6527" s="98"/>
      <c r="IE6527" s="79"/>
      <c r="IF6527" s="79"/>
      <c r="IG6527" s="79"/>
      <c r="IH6527" s="79"/>
      <c r="II6527" s="79"/>
      <c r="IJ6527" s="79"/>
      <c r="IK6527" s="79"/>
      <c r="IL6527" s="79"/>
    </row>
    <row r="6528" s="93" customFormat="1" ht="15.75" customHeight="1" spans="3:246">
      <c r="C6528" s="97"/>
      <c r="D6528" s="98"/>
      <c r="F6528" s="99"/>
      <c r="G6528" s="98"/>
      <c r="IE6528" s="79"/>
      <c r="IF6528" s="79"/>
      <c r="IG6528" s="79"/>
      <c r="IH6528" s="79"/>
      <c r="II6528" s="79"/>
      <c r="IJ6528" s="79"/>
      <c r="IK6528" s="79"/>
      <c r="IL6528" s="79"/>
    </row>
    <row r="6529" s="93" customFormat="1" ht="15.75" customHeight="1" spans="3:246">
      <c r="C6529" s="97"/>
      <c r="D6529" s="98"/>
      <c r="F6529" s="99"/>
      <c r="G6529" s="98"/>
      <c r="IE6529" s="79"/>
      <c r="IF6529" s="79"/>
      <c r="IG6529" s="79"/>
      <c r="IH6529" s="79"/>
      <c r="II6529" s="79"/>
      <c r="IJ6529" s="79"/>
      <c r="IK6529" s="79"/>
      <c r="IL6529" s="79"/>
    </row>
    <row r="6530" s="93" customFormat="1" ht="15.75" customHeight="1" spans="3:246">
      <c r="C6530" s="97"/>
      <c r="D6530" s="98"/>
      <c r="F6530" s="99"/>
      <c r="G6530" s="98"/>
      <c r="IE6530" s="79"/>
      <c r="IF6530" s="79"/>
      <c r="IG6530" s="79"/>
      <c r="IH6530" s="79"/>
      <c r="II6530" s="79"/>
      <c r="IJ6530" s="79"/>
      <c r="IK6530" s="79"/>
      <c r="IL6530" s="79"/>
    </row>
    <row r="6531" s="93" customFormat="1" ht="15.75" customHeight="1" spans="3:246">
      <c r="C6531" s="97"/>
      <c r="D6531" s="98"/>
      <c r="F6531" s="99"/>
      <c r="G6531" s="98"/>
      <c r="IE6531" s="79"/>
      <c r="IF6531" s="79"/>
      <c r="IG6531" s="79"/>
      <c r="IH6531" s="79"/>
      <c r="II6531" s="79"/>
      <c r="IJ6531" s="79"/>
      <c r="IK6531" s="79"/>
      <c r="IL6531" s="79"/>
    </row>
    <row r="6532" s="93" customFormat="1" ht="15.75" customHeight="1" spans="3:246">
      <c r="C6532" s="97"/>
      <c r="D6532" s="98"/>
      <c r="F6532" s="99"/>
      <c r="G6532" s="98"/>
      <c r="IE6532" s="79"/>
      <c r="IF6532" s="79"/>
      <c r="IG6532" s="79"/>
      <c r="IH6532" s="79"/>
      <c r="II6532" s="79"/>
      <c r="IJ6532" s="79"/>
      <c r="IK6532" s="79"/>
      <c r="IL6532" s="79"/>
    </row>
    <row r="6533" s="93" customFormat="1" ht="15.75" customHeight="1" spans="3:246">
      <c r="C6533" s="97"/>
      <c r="D6533" s="98"/>
      <c r="F6533" s="99"/>
      <c r="G6533" s="98"/>
      <c r="IE6533" s="79"/>
      <c r="IF6533" s="79"/>
      <c r="IG6533" s="79"/>
      <c r="IH6533" s="79"/>
      <c r="II6533" s="79"/>
      <c r="IJ6533" s="79"/>
      <c r="IK6533" s="79"/>
      <c r="IL6533" s="79"/>
    </row>
    <row r="6534" s="93" customFormat="1" ht="15.75" customHeight="1" spans="3:246">
      <c r="C6534" s="97"/>
      <c r="D6534" s="98"/>
      <c r="F6534" s="99"/>
      <c r="G6534" s="98"/>
      <c r="IE6534" s="79"/>
      <c r="IF6534" s="79"/>
      <c r="IG6534" s="79"/>
      <c r="IH6534" s="79"/>
      <c r="II6534" s="79"/>
      <c r="IJ6534" s="79"/>
      <c r="IK6534" s="79"/>
      <c r="IL6534" s="79"/>
    </row>
    <row r="6535" s="93" customFormat="1" ht="15.75" customHeight="1" spans="3:246">
      <c r="C6535" s="97"/>
      <c r="D6535" s="98"/>
      <c r="F6535" s="99"/>
      <c r="G6535" s="98"/>
      <c r="IE6535" s="79"/>
      <c r="IF6535" s="79"/>
      <c r="IG6535" s="79"/>
      <c r="IH6535" s="79"/>
      <c r="II6535" s="79"/>
      <c r="IJ6535" s="79"/>
      <c r="IK6535" s="79"/>
      <c r="IL6535" s="79"/>
    </row>
    <row r="6536" s="93" customFormat="1" ht="15.75" customHeight="1" spans="3:246">
      <c r="C6536" s="97"/>
      <c r="D6536" s="98"/>
      <c r="F6536" s="99"/>
      <c r="G6536" s="98"/>
      <c r="IE6536" s="79"/>
      <c r="IF6536" s="79"/>
      <c r="IG6536" s="79"/>
      <c r="IH6536" s="79"/>
      <c r="II6536" s="79"/>
      <c r="IJ6536" s="79"/>
      <c r="IK6536" s="79"/>
      <c r="IL6536" s="79"/>
    </row>
    <row r="6537" s="93" customFormat="1" ht="15.75" customHeight="1" spans="3:246">
      <c r="C6537" s="97"/>
      <c r="D6537" s="98"/>
      <c r="F6537" s="99"/>
      <c r="G6537" s="98"/>
      <c r="IE6537" s="79"/>
      <c r="IF6537" s="79"/>
      <c r="IG6537" s="79"/>
      <c r="IH6537" s="79"/>
      <c r="II6537" s="79"/>
      <c r="IJ6537" s="79"/>
      <c r="IK6537" s="79"/>
      <c r="IL6537" s="79"/>
    </row>
    <row r="6538" s="93" customFormat="1" ht="15.75" customHeight="1" spans="3:246">
      <c r="C6538" s="97"/>
      <c r="D6538" s="98"/>
      <c r="F6538" s="99"/>
      <c r="G6538" s="98"/>
      <c r="IE6538" s="79"/>
      <c r="IF6538" s="79"/>
      <c r="IG6538" s="79"/>
      <c r="IH6538" s="79"/>
      <c r="II6538" s="79"/>
      <c r="IJ6538" s="79"/>
      <c r="IK6538" s="79"/>
      <c r="IL6538" s="79"/>
    </row>
    <row r="6539" s="93" customFormat="1" ht="15.75" customHeight="1" spans="3:246">
      <c r="C6539" s="97"/>
      <c r="D6539" s="98"/>
      <c r="F6539" s="99"/>
      <c r="G6539" s="98"/>
      <c r="IE6539" s="79"/>
      <c r="IF6539" s="79"/>
      <c r="IG6539" s="79"/>
      <c r="IH6539" s="79"/>
      <c r="II6539" s="79"/>
      <c r="IJ6539" s="79"/>
      <c r="IK6539" s="79"/>
      <c r="IL6539" s="79"/>
    </row>
    <row r="6540" s="93" customFormat="1" ht="15.75" customHeight="1" spans="3:246">
      <c r="C6540" s="97"/>
      <c r="D6540" s="98"/>
      <c r="F6540" s="99"/>
      <c r="G6540" s="98"/>
      <c r="IE6540" s="79"/>
      <c r="IF6540" s="79"/>
      <c r="IG6540" s="79"/>
      <c r="IH6540" s="79"/>
      <c r="II6540" s="79"/>
      <c r="IJ6540" s="79"/>
      <c r="IK6540" s="79"/>
      <c r="IL6540" s="79"/>
    </row>
    <row r="6541" s="93" customFormat="1" ht="15.75" customHeight="1" spans="3:246">
      <c r="C6541" s="97"/>
      <c r="D6541" s="98"/>
      <c r="F6541" s="99"/>
      <c r="G6541" s="98"/>
      <c r="IE6541" s="79"/>
      <c r="IF6541" s="79"/>
      <c r="IG6541" s="79"/>
      <c r="IH6541" s="79"/>
      <c r="II6541" s="79"/>
      <c r="IJ6541" s="79"/>
      <c r="IK6541" s="79"/>
      <c r="IL6541" s="79"/>
    </row>
    <row r="6542" s="93" customFormat="1" ht="15.75" customHeight="1" spans="3:246">
      <c r="C6542" s="97"/>
      <c r="D6542" s="98"/>
      <c r="F6542" s="99"/>
      <c r="G6542" s="98"/>
      <c r="IE6542" s="79"/>
      <c r="IF6542" s="79"/>
      <c r="IG6542" s="79"/>
      <c r="IH6542" s="79"/>
      <c r="II6542" s="79"/>
      <c r="IJ6542" s="79"/>
      <c r="IK6542" s="79"/>
      <c r="IL6542" s="79"/>
    </row>
    <row r="6543" s="93" customFormat="1" ht="15.75" customHeight="1" spans="3:246">
      <c r="C6543" s="97"/>
      <c r="D6543" s="98"/>
      <c r="F6543" s="99"/>
      <c r="G6543" s="98"/>
      <c r="IE6543" s="79"/>
      <c r="IF6543" s="79"/>
      <c r="IG6543" s="79"/>
      <c r="IH6543" s="79"/>
      <c r="II6543" s="79"/>
      <c r="IJ6543" s="79"/>
      <c r="IK6543" s="79"/>
      <c r="IL6543" s="79"/>
    </row>
    <row r="6544" s="93" customFormat="1" ht="15.75" customHeight="1" spans="3:246">
      <c r="C6544" s="97"/>
      <c r="D6544" s="98"/>
      <c r="F6544" s="99"/>
      <c r="G6544" s="98"/>
      <c r="IE6544" s="79"/>
      <c r="IF6544" s="79"/>
      <c r="IG6544" s="79"/>
      <c r="IH6544" s="79"/>
      <c r="II6544" s="79"/>
      <c r="IJ6544" s="79"/>
      <c r="IK6544" s="79"/>
      <c r="IL6544" s="79"/>
    </row>
    <row r="6545" s="93" customFormat="1" ht="15.75" customHeight="1" spans="3:246">
      <c r="C6545" s="97"/>
      <c r="D6545" s="98"/>
      <c r="F6545" s="99"/>
      <c r="G6545" s="98"/>
      <c r="IE6545" s="79"/>
      <c r="IF6545" s="79"/>
      <c r="IG6545" s="79"/>
      <c r="IH6545" s="79"/>
      <c r="II6545" s="79"/>
      <c r="IJ6545" s="79"/>
      <c r="IK6545" s="79"/>
      <c r="IL6545" s="79"/>
    </row>
    <row r="6546" s="93" customFormat="1" ht="15.75" customHeight="1" spans="3:246">
      <c r="C6546" s="97"/>
      <c r="D6546" s="98"/>
      <c r="F6546" s="99"/>
      <c r="G6546" s="98"/>
      <c r="IE6546" s="79"/>
      <c r="IF6546" s="79"/>
      <c r="IG6546" s="79"/>
      <c r="IH6546" s="79"/>
      <c r="II6546" s="79"/>
      <c r="IJ6546" s="79"/>
      <c r="IK6546" s="79"/>
      <c r="IL6546" s="79"/>
    </row>
    <row r="6547" s="93" customFormat="1" ht="15.75" customHeight="1" spans="3:246">
      <c r="C6547" s="97"/>
      <c r="D6547" s="98"/>
      <c r="F6547" s="99"/>
      <c r="G6547" s="98"/>
      <c r="IE6547" s="79"/>
      <c r="IF6547" s="79"/>
      <c r="IG6547" s="79"/>
      <c r="IH6547" s="79"/>
      <c r="II6547" s="79"/>
      <c r="IJ6547" s="79"/>
      <c r="IK6547" s="79"/>
      <c r="IL6547" s="79"/>
    </row>
    <row r="6548" s="93" customFormat="1" ht="15.75" customHeight="1" spans="3:246">
      <c r="C6548" s="97"/>
      <c r="D6548" s="98"/>
      <c r="F6548" s="99"/>
      <c r="G6548" s="98"/>
      <c r="IE6548" s="79"/>
      <c r="IF6548" s="79"/>
      <c r="IG6548" s="79"/>
      <c r="IH6548" s="79"/>
      <c r="II6548" s="79"/>
      <c r="IJ6548" s="79"/>
      <c r="IK6548" s="79"/>
      <c r="IL6548" s="79"/>
    </row>
    <row r="6549" s="93" customFormat="1" ht="15.75" customHeight="1" spans="3:246">
      <c r="C6549" s="97"/>
      <c r="D6549" s="98"/>
      <c r="F6549" s="99"/>
      <c r="G6549" s="98"/>
      <c r="IE6549" s="79"/>
      <c r="IF6549" s="79"/>
      <c r="IG6549" s="79"/>
      <c r="IH6549" s="79"/>
      <c r="II6549" s="79"/>
      <c r="IJ6549" s="79"/>
      <c r="IK6549" s="79"/>
      <c r="IL6549" s="79"/>
    </row>
    <row r="6550" s="93" customFormat="1" ht="15.75" customHeight="1" spans="3:246">
      <c r="C6550" s="97"/>
      <c r="D6550" s="98"/>
      <c r="F6550" s="99"/>
      <c r="G6550" s="98"/>
      <c r="IE6550" s="79"/>
      <c r="IF6550" s="79"/>
      <c r="IG6550" s="79"/>
      <c r="IH6550" s="79"/>
      <c r="II6550" s="79"/>
      <c r="IJ6550" s="79"/>
      <c r="IK6550" s="79"/>
      <c r="IL6550" s="79"/>
    </row>
    <row r="6551" s="93" customFormat="1" ht="15.75" customHeight="1" spans="3:246">
      <c r="C6551" s="97"/>
      <c r="D6551" s="98"/>
      <c r="F6551" s="99"/>
      <c r="G6551" s="98"/>
      <c r="IE6551" s="79"/>
      <c r="IF6551" s="79"/>
      <c r="IG6551" s="79"/>
      <c r="IH6551" s="79"/>
      <c r="II6551" s="79"/>
      <c r="IJ6551" s="79"/>
      <c r="IK6551" s="79"/>
      <c r="IL6551" s="79"/>
    </row>
    <row r="6552" s="93" customFormat="1" ht="15.75" customHeight="1" spans="3:246">
      <c r="C6552" s="97"/>
      <c r="D6552" s="98"/>
      <c r="F6552" s="99"/>
      <c r="G6552" s="98"/>
      <c r="IE6552" s="79"/>
      <c r="IF6552" s="79"/>
      <c r="IG6552" s="79"/>
      <c r="IH6552" s="79"/>
      <c r="II6552" s="79"/>
      <c r="IJ6552" s="79"/>
      <c r="IK6552" s="79"/>
      <c r="IL6552" s="79"/>
    </row>
    <row r="6553" s="93" customFormat="1" ht="15.75" customHeight="1" spans="3:246">
      <c r="C6553" s="97"/>
      <c r="D6553" s="98"/>
      <c r="F6553" s="99"/>
      <c r="G6553" s="98"/>
      <c r="IE6553" s="79"/>
      <c r="IF6553" s="79"/>
      <c r="IG6553" s="79"/>
      <c r="IH6553" s="79"/>
      <c r="II6553" s="79"/>
      <c r="IJ6553" s="79"/>
      <c r="IK6553" s="79"/>
      <c r="IL6553" s="79"/>
    </row>
    <row r="6554" s="93" customFormat="1" ht="15.75" customHeight="1" spans="3:246">
      <c r="C6554" s="97"/>
      <c r="D6554" s="98"/>
      <c r="F6554" s="99"/>
      <c r="G6554" s="98"/>
      <c r="IE6554" s="79"/>
      <c r="IF6554" s="79"/>
      <c r="IG6554" s="79"/>
      <c r="IH6554" s="79"/>
      <c r="II6554" s="79"/>
      <c r="IJ6554" s="79"/>
      <c r="IK6554" s="79"/>
      <c r="IL6554" s="79"/>
    </row>
    <row r="6555" s="93" customFormat="1" ht="15.75" customHeight="1" spans="3:246">
      <c r="C6555" s="97"/>
      <c r="D6555" s="98"/>
      <c r="F6555" s="99"/>
      <c r="G6555" s="98"/>
      <c r="IE6555" s="79"/>
      <c r="IF6555" s="79"/>
      <c r="IG6555" s="79"/>
      <c r="IH6555" s="79"/>
      <c r="II6555" s="79"/>
      <c r="IJ6555" s="79"/>
      <c r="IK6555" s="79"/>
      <c r="IL6555" s="79"/>
    </row>
    <row r="6556" s="93" customFormat="1" ht="15.75" customHeight="1" spans="3:246">
      <c r="C6556" s="97"/>
      <c r="D6556" s="98"/>
      <c r="F6556" s="99"/>
      <c r="G6556" s="98"/>
      <c r="IE6556" s="79"/>
      <c r="IF6556" s="79"/>
      <c r="IG6556" s="79"/>
      <c r="IH6556" s="79"/>
      <c r="II6556" s="79"/>
      <c r="IJ6556" s="79"/>
      <c r="IK6556" s="79"/>
      <c r="IL6556" s="79"/>
    </row>
    <row r="6557" s="93" customFormat="1" ht="15.75" customHeight="1" spans="3:246">
      <c r="C6557" s="97"/>
      <c r="D6557" s="98"/>
      <c r="F6557" s="99"/>
      <c r="G6557" s="98"/>
      <c r="IE6557" s="79"/>
      <c r="IF6557" s="79"/>
      <c r="IG6557" s="79"/>
      <c r="IH6557" s="79"/>
      <c r="II6557" s="79"/>
      <c r="IJ6557" s="79"/>
      <c r="IK6557" s="79"/>
      <c r="IL6557" s="79"/>
    </row>
    <row r="6558" s="93" customFormat="1" ht="15.75" customHeight="1" spans="3:246">
      <c r="C6558" s="97"/>
      <c r="D6558" s="98"/>
      <c r="F6558" s="99"/>
      <c r="G6558" s="98"/>
      <c r="IE6558" s="79"/>
      <c r="IF6558" s="79"/>
      <c r="IG6558" s="79"/>
      <c r="IH6558" s="79"/>
      <c r="II6558" s="79"/>
      <c r="IJ6558" s="79"/>
      <c r="IK6558" s="79"/>
      <c r="IL6558" s="79"/>
    </row>
    <row r="6559" s="93" customFormat="1" ht="15.75" customHeight="1" spans="3:246">
      <c r="C6559" s="97"/>
      <c r="D6559" s="98"/>
      <c r="F6559" s="99"/>
      <c r="G6559" s="98"/>
      <c r="IE6559" s="79"/>
      <c r="IF6559" s="79"/>
      <c r="IG6559" s="79"/>
      <c r="IH6559" s="79"/>
      <c r="II6559" s="79"/>
      <c r="IJ6559" s="79"/>
      <c r="IK6559" s="79"/>
      <c r="IL6559" s="79"/>
    </row>
    <row r="6560" s="93" customFormat="1" ht="15.75" customHeight="1" spans="3:246">
      <c r="C6560" s="97"/>
      <c r="D6560" s="98"/>
      <c r="F6560" s="99"/>
      <c r="G6560" s="98"/>
      <c r="IE6560" s="79"/>
      <c r="IF6560" s="79"/>
      <c r="IG6560" s="79"/>
      <c r="IH6560" s="79"/>
      <c r="II6560" s="79"/>
      <c r="IJ6560" s="79"/>
      <c r="IK6560" s="79"/>
      <c r="IL6560" s="79"/>
    </row>
    <row r="6561" s="93" customFormat="1" ht="15.75" customHeight="1" spans="3:246">
      <c r="C6561" s="97"/>
      <c r="D6561" s="98"/>
      <c r="F6561" s="99"/>
      <c r="G6561" s="98"/>
      <c r="IE6561" s="79"/>
      <c r="IF6561" s="79"/>
      <c r="IG6561" s="79"/>
      <c r="IH6561" s="79"/>
      <c r="II6561" s="79"/>
      <c r="IJ6561" s="79"/>
      <c r="IK6561" s="79"/>
      <c r="IL6561" s="79"/>
    </row>
    <row r="6562" s="93" customFormat="1" ht="15.75" customHeight="1" spans="3:246">
      <c r="C6562" s="97"/>
      <c r="D6562" s="98"/>
      <c r="F6562" s="99"/>
      <c r="G6562" s="98"/>
      <c r="IE6562" s="79"/>
      <c r="IF6562" s="79"/>
      <c r="IG6562" s="79"/>
      <c r="IH6562" s="79"/>
      <c r="II6562" s="79"/>
      <c r="IJ6562" s="79"/>
      <c r="IK6562" s="79"/>
      <c r="IL6562" s="79"/>
    </row>
    <row r="6563" s="93" customFormat="1" ht="15.75" customHeight="1" spans="3:246">
      <c r="C6563" s="97"/>
      <c r="D6563" s="98"/>
      <c r="F6563" s="99"/>
      <c r="G6563" s="98"/>
      <c r="IE6563" s="79"/>
      <c r="IF6563" s="79"/>
      <c r="IG6563" s="79"/>
      <c r="IH6563" s="79"/>
      <c r="II6563" s="79"/>
      <c r="IJ6563" s="79"/>
      <c r="IK6563" s="79"/>
      <c r="IL6563" s="79"/>
    </row>
    <row r="6564" s="93" customFormat="1" ht="15.75" customHeight="1" spans="3:246">
      <c r="C6564" s="97"/>
      <c r="D6564" s="98"/>
      <c r="F6564" s="99"/>
      <c r="G6564" s="98"/>
      <c r="IE6564" s="79"/>
      <c r="IF6564" s="79"/>
      <c r="IG6564" s="79"/>
      <c r="IH6564" s="79"/>
      <c r="II6564" s="79"/>
      <c r="IJ6564" s="79"/>
      <c r="IK6564" s="79"/>
      <c r="IL6564" s="79"/>
    </row>
    <row r="6565" s="93" customFormat="1" ht="15.75" customHeight="1" spans="3:246">
      <c r="C6565" s="97"/>
      <c r="D6565" s="98"/>
      <c r="F6565" s="99"/>
      <c r="G6565" s="98"/>
      <c r="IE6565" s="79"/>
      <c r="IF6565" s="79"/>
      <c r="IG6565" s="79"/>
      <c r="IH6565" s="79"/>
      <c r="II6565" s="79"/>
      <c r="IJ6565" s="79"/>
      <c r="IK6565" s="79"/>
      <c r="IL6565" s="79"/>
    </row>
    <row r="6566" s="93" customFormat="1" ht="15.75" customHeight="1" spans="3:246">
      <c r="C6566" s="97"/>
      <c r="D6566" s="98"/>
      <c r="F6566" s="99"/>
      <c r="G6566" s="98"/>
      <c r="IE6566" s="79"/>
      <c r="IF6566" s="79"/>
      <c r="IG6566" s="79"/>
      <c r="IH6566" s="79"/>
      <c r="II6566" s="79"/>
      <c r="IJ6566" s="79"/>
      <c r="IK6566" s="79"/>
      <c r="IL6566" s="79"/>
    </row>
    <row r="6567" s="93" customFormat="1" ht="15.75" customHeight="1" spans="3:246">
      <c r="C6567" s="97"/>
      <c r="D6567" s="98"/>
      <c r="F6567" s="99"/>
      <c r="G6567" s="98"/>
      <c r="IE6567" s="79"/>
      <c r="IF6567" s="79"/>
      <c r="IG6567" s="79"/>
      <c r="IH6567" s="79"/>
      <c r="II6567" s="79"/>
      <c r="IJ6567" s="79"/>
      <c r="IK6567" s="79"/>
      <c r="IL6567" s="79"/>
    </row>
    <row r="6568" s="93" customFormat="1" ht="15.75" customHeight="1" spans="3:246">
      <c r="C6568" s="97"/>
      <c r="D6568" s="98"/>
      <c r="F6568" s="99"/>
      <c r="G6568" s="98"/>
      <c r="IE6568" s="79"/>
      <c r="IF6568" s="79"/>
      <c r="IG6568" s="79"/>
      <c r="IH6568" s="79"/>
      <c r="II6568" s="79"/>
      <c r="IJ6568" s="79"/>
      <c r="IK6568" s="79"/>
      <c r="IL6568" s="79"/>
    </row>
    <row r="6569" s="93" customFormat="1" ht="15.75" customHeight="1" spans="3:246">
      <c r="C6569" s="97"/>
      <c r="D6569" s="98"/>
      <c r="F6569" s="99"/>
      <c r="G6569" s="98"/>
      <c r="IE6569" s="79"/>
      <c r="IF6569" s="79"/>
      <c r="IG6569" s="79"/>
      <c r="IH6569" s="79"/>
      <c r="II6569" s="79"/>
      <c r="IJ6569" s="79"/>
      <c r="IK6569" s="79"/>
      <c r="IL6569" s="79"/>
    </row>
    <row r="6570" s="93" customFormat="1" ht="15.75" customHeight="1" spans="3:246">
      <c r="C6570" s="97"/>
      <c r="D6570" s="98"/>
      <c r="F6570" s="99"/>
      <c r="G6570" s="98"/>
      <c r="IE6570" s="79"/>
      <c r="IF6570" s="79"/>
      <c r="IG6570" s="79"/>
      <c r="IH6570" s="79"/>
      <c r="II6570" s="79"/>
      <c r="IJ6570" s="79"/>
      <c r="IK6570" s="79"/>
      <c r="IL6570" s="79"/>
    </row>
    <row r="6571" s="93" customFormat="1" ht="15.75" customHeight="1" spans="3:246">
      <c r="C6571" s="97"/>
      <c r="D6571" s="98"/>
      <c r="F6571" s="99"/>
      <c r="G6571" s="98"/>
      <c r="IE6571" s="79"/>
      <c r="IF6571" s="79"/>
      <c r="IG6571" s="79"/>
      <c r="IH6571" s="79"/>
      <c r="II6571" s="79"/>
      <c r="IJ6571" s="79"/>
      <c r="IK6571" s="79"/>
      <c r="IL6571" s="79"/>
    </row>
    <row r="6572" s="93" customFormat="1" ht="15.75" customHeight="1" spans="3:246">
      <c r="C6572" s="97"/>
      <c r="D6572" s="98"/>
      <c r="F6572" s="99"/>
      <c r="G6572" s="98"/>
      <c r="IE6572" s="79"/>
      <c r="IF6572" s="79"/>
      <c r="IG6572" s="79"/>
      <c r="IH6572" s="79"/>
      <c r="II6572" s="79"/>
      <c r="IJ6572" s="79"/>
      <c r="IK6572" s="79"/>
      <c r="IL6572" s="79"/>
    </row>
    <row r="6573" s="93" customFormat="1" ht="15.75" customHeight="1" spans="3:246">
      <c r="C6573" s="97"/>
      <c r="D6573" s="98"/>
      <c r="F6573" s="99"/>
      <c r="G6573" s="98"/>
      <c r="IE6573" s="79"/>
      <c r="IF6573" s="79"/>
      <c r="IG6573" s="79"/>
      <c r="IH6573" s="79"/>
      <c r="II6573" s="79"/>
      <c r="IJ6573" s="79"/>
      <c r="IK6573" s="79"/>
      <c r="IL6573" s="79"/>
    </row>
    <row r="6574" s="93" customFormat="1" ht="15.75" customHeight="1" spans="3:246">
      <c r="C6574" s="97"/>
      <c r="D6574" s="98"/>
      <c r="F6574" s="99"/>
      <c r="G6574" s="98"/>
      <c r="IE6574" s="79"/>
      <c r="IF6574" s="79"/>
      <c r="IG6574" s="79"/>
      <c r="IH6574" s="79"/>
      <c r="II6574" s="79"/>
      <c r="IJ6574" s="79"/>
      <c r="IK6574" s="79"/>
      <c r="IL6574" s="79"/>
    </row>
    <row r="6575" s="93" customFormat="1" ht="15.75" customHeight="1" spans="3:246">
      <c r="C6575" s="97"/>
      <c r="D6575" s="98"/>
      <c r="F6575" s="99"/>
      <c r="G6575" s="98"/>
      <c r="IE6575" s="79"/>
      <c r="IF6575" s="79"/>
      <c r="IG6575" s="79"/>
      <c r="IH6575" s="79"/>
      <c r="II6575" s="79"/>
      <c r="IJ6575" s="79"/>
      <c r="IK6575" s="79"/>
      <c r="IL6575" s="79"/>
    </row>
    <row r="6576" s="93" customFormat="1" ht="15.75" customHeight="1" spans="3:246">
      <c r="C6576" s="97"/>
      <c r="D6576" s="98"/>
      <c r="F6576" s="99"/>
      <c r="G6576" s="98"/>
      <c r="IE6576" s="79"/>
      <c r="IF6576" s="79"/>
      <c r="IG6576" s="79"/>
      <c r="IH6576" s="79"/>
      <c r="II6576" s="79"/>
      <c r="IJ6576" s="79"/>
      <c r="IK6576" s="79"/>
      <c r="IL6576" s="79"/>
    </row>
    <row r="6577" s="93" customFormat="1" ht="15.75" customHeight="1" spans="3:246">
      <c r="C6577" s="97"/>
      <c r="D6577" s="98"/>
      <c r="F6577" s="99"/>
      <c r="G6577" s="98"/>
      <c r="IE6577" s="79"/>
      <c r="IF6577" s="79"/>
      <c r="IG6577" s="79"/>
      <c r="IH6577" s="79"/>
      <c r="II6577" s="79"/>
      <c r="IJ6577" s="79"/>
      <c r="IK6577" s="79"/>
      <c r="IL6577" s="79"/>
    </row>
    <row r="6578" s="93" customFormat="1" ht="15.75" customHeight="1" spans="3:246">
      <c r="C6578" s="97"/>
      <c r="D6578" s="98"/>
      <c r="F6578" s="99"/>
      <c r="G6578" s="98"/>
      <c r="IE6578" s="79"/>
      <c r="IF6578" s="79"/>
      <c r="IG6578" s="79"/>
      <c r="IH6578" s="79"/>
      <c r="II6578" s="79"/>
      <c r="IJ6578" s="79"/>
      <c r="IK6578" s="79"/>
      <c r="IL6578" s="79"/>
    </row>
    <row r="6579" s="93" customFormat="1" ht="15.75" customHeight="1" spans="3:246">
      <c r="C6579" s="97"/>
      <c r="D6579" s="98"/>
      <c r="F6579" s="99"/>
      <c r="G6579" s="98"/>
      <c r="IE6579" s="79"/>
      <c r="IF6579" s="79"/>
      <c r="IG6579" s="79"/>
      <c r="IH6579" s="79"/>
      <c r="II6579" s="79"/>
      <c r="IJ6579" s="79"/>
      <c r="IK6579" s="79"/>
      <c r="IL6579" s="79"/>
    </row>
    <row r="6580" s="93" customFormat="1" ht="15.75" customHeight="1" spans="3:246">
      <c r="C6580" s="97"/>
      <c r="D6580" s="98"/>
      <c r="F6580" s="99"/>
      <c r="G6580" s="98"/>
      <c r="IE6580" s="79"/>
      <c r="IF6580" s="79"/>
      <c r="IG6580" s="79"/>
      <c r="IH6580" s="79"/>
      <c r="II6580" s="79"/>
      <c r="IJ6580" s="79"/>
      <c r="IK6580" s="79"/>
      <c r="IL6580" s="79"/>
    </row>
    <row r="6581" s="93" customFormat="1" ht="15.75" customHeight="1" spans="3:246">
      <c r="C6581" s="97"/>
      <c r="D6581" s="98"/>
      <c r="F6581" s="99"/>
      <c r="G6581" s="98"/>
      <c r="IE6581" s="79"/>
      <c r="IF6581" s="79"/>
      <c r="IG6581" s="79"/>
      <c r="IH6581" s="79"/>
      <c r="II6581" s="79"/>
      <c r="IJ6581" s="79"/>
      <c r="IK6581" s="79"/>
      <c r="IL6581" s="79"/>
    </row>
    <row r="6582" s="93" customFormat="1" ht="15.75" customHeight="1" spans="3:246">
      <c r="C6582" s="97"/>
      <c r="D6582" s="98"/>
      <c r="F6582" s="99"/>
      <c r="G6582" s="98"/>
      <c r="IE6582" s="79"/>
      <c r="IF6582" s="79"/>
      <c r="IG6582" s="79"/>
      <c r="IH6582" s="79"/>
      <c r="II6582" s="79"/>
      <c r="IJ6582" s="79"/>
      <c r="IK6582" s="79"/>
      <c r="IL6582" s="79"/>
    </row>
    <row r="6583" s="93" customFormat="1" ht="15.75" customHeight="1" spans="3:246">
      <c r="C6583" s="97"/>
      <c r="D6583" s="98"/>
      <c r="F6583" s="99"/>
      <c r="G6583" s="98"/>
      <c r="IE6583" s="79"/>
      <c r="IF6583" s="79"/>
      <c r="IG6583" s="79"/>
      <c r="IH6583" s="79"/>
      <c r="II6583" s="79"/>
      <c r="IJ6583" s="79"/>
      <c r="IK6583" s="79"/>
      <c r="IL6583" s="79"/>
    </row>
    <row r="6584" s="93" customFormat="1" ht="15.75" customHeight="1" spans="3:246">
      <c r="C6584" s="97"/>
      <c r="D6584" s="98"/>
      <c r="F6584" s="99"/>
      <c r="G6584" s="98"/>
      <c r="IE6584" s="79"/>
      <c r="IF6584" s="79"/>
      <c r="IG6584" s="79"/>
      <c r="IH6584" s="79"/>
      <c r="II6584" s="79"/>
      <c r="IJ6584" s="79"/>
      <c r="IK6584" s="79"/>
      <c r="IL6584" s="79"/>
    </row>
    <row r="6585" s="93" customFormat="1" ht="15.75" customHeight="1" spans="3:246">
      <c r="C6585" s="97"/>
      <c r="D6585" s="98"/>
      <c r="F6585" s="99"/>
      <c r="G6585" s="98"/>
      <c r="IE6585" s="79"/>
      <c r="IF6585" s="79"/>
      <c r="IG6585" s="79"/>
      <c r="IH6585" s="79"/>
      <c r="II6585" s="79"/>
      <c r="IJ6585" s="79"/>
      <c r="IK6585" s="79"/>
      <c r="IL6585" s="79"/>
    </row>
    <row r="6586" s="93" customFormat="1" ht="15.75" customHeight="1" spans="3:246">
      <c r="C6586" s="97"/>
      <c r="D6586" s="98"/>
      <c r="F6586" s="99"/>
      <c r="G6586" s="98"/>
      <c r="IE6586" s="79"/>
      <c r="IF6586" s="79"/>
      <c r="IG6586" s="79"/>
      <c r="IH6586" s="79"/>
      <c r="II6586" s="79"/>
      <c r="IJ6586" s="79"/>
      <c r="IK6586" s="79"/>
      <c r="IL6586" s="79"/>
    </row>
    <row r="6587" s="93" customFormat="1" ht="15.75" customHeight="1" spans="3:246">
      <c r="C6587" s="97"/>
      <c r="D6587" s="98"/>
      <c r="F6587" s="99"/>
      <c r="G6587" s="98"/>
      <c r="IE6587" s="79"/>
      <c r="IF6587" s="79"/>
      <c r="IG6587" s="79"/>
      <c r="IH6587" s="79"/>
      <c r="II6587" s="79"/>
      <c r="IJ6587" s="79"/>
      <c r="IK6587" s="79"/>
      <c r="IL6587" s="79"/>
    </row>
    <row r="6588" s="93" customFormat="1" ht="15.75" customHeight="1" spans="3:246">
      <c r="C6588" s="97"/>
      <c r="D6588" s="98"/>
      <c r="F6588" s="99"/>
      <c r="G6588" s="98"/>
      <c r="IE6588" s="79"/>
      <c r="IF6588" s="79"/>
      <c r="IG6588" s="79"/>
      <c r="IH6588" s="79"/>
      <c r="II6588" s="79"/>
      <c r="IJ6588" s="79"/>
      <c r="IK6588" s="79"/>
      <c r="IL6588" s="79"/>
    </row>
    <row r="6589" s="93" customFormat="1" ht="15.75" customHeight="1" spans="3:246">
      <c r="C6589" s="97"/>
      <c r="D6589" s="98"/>
      <c r="F6589" s="99"/>
      <c r="G6589" s="98"/>
      <c r="IE6589" s="79"/>
      <c r="IF6589" s="79"/>
      <c r="IG6589" s="79"/>
      <c r="IH6589" s="79"/>
      <c r="II6589" s="79"/>
      <c r="IJ6589" s="79"/>
      <c r="IK6589" s="79"/>
      <c r="IL6589" s="79"/>
    </row>
    <row r="6590" s="93" customFormat="1" ht="15.75" customHeight="1" spans="3:246">
      <c r="C6590" s="97"/>
      <c r="D6590" s="98"/>
      <c r="F6590" s="99"/>
      <c r="G6590" s="98"/>
      <c r="IE6590" s="79"/>
      <c r="IF6590" s="79"/>
      <c r="IG6590" s="79"/>
      <c r="IH6590" s="79"/>
      <c r="II6590" s="79"/>
      <c r="IJ6590" s="79"/>
      <c r="IK6590" s="79"/>
      <c r="IL6590" s="79"/>
    </row>
    <row r="6591" s="93" customFormat="1" ht="15.75" customHeight="1" spans="3:246">
      <c r="C6591" s="97"/>
      <c r="D6591" s="98"/>
      <c r="F6591" s="99"/>
      <c r="G6591" s="98"/>
      <c r="IE6591" s="79"/>
      <c r="IF6591" s="79"/>
      <c r="IG6591" s="79"/>
      <c r="IH6591" s="79"/>
      <c r="II6591" s="79"/>
      <c r="IJ6591" s="79"/>
      <c r="IK6591" s="79"/>
      <c r="IL6591" s="79"/>
    </row>
    <row r="6592" s="93" customFormat="1" ht="15.75" customHeight="1" spans="3:246">
      <c r="C6592" s="97"/>
      <c r="D6592" s="98"/>
      <c r="F6592" s="99"/>
      <c r="G6592" s="98"/>
      <c r="IE6592" s="79"/>
      <c r="IF6592" s="79"/>
      <c r="IG6592" s="79"/>
      <c r="IH6592" s="79"/>
      <c r="II6592" s="79"/>
      <c r="IJ6592" s="79"/>
      <c r="IK6592" s="79"/>
      <c r="IL6592" s="79"/>
    </row>
    <row r="6593" s="93" customFormat="1" ht="15.75" customHeight="1" spans="3:246">
      <c r="C6593" s="97"/>
      <c r="D6593" s="98"/>
      <c r="F6593" s="99"/>
      <c r="G6593" s="98"/>
      <c r="IE6593" s="79"/>
      <c r="IF6593" s="79"/>
      <c r="IG6593" s="79"/>
      <c r="IH6593" s="79"/>
      <c r="II6593" s="79"/>
      <c r="IJ6593" s="79"/>
      <c r="IK6593" s="79"/>
      <c r="IL6593" s="79"/>
    </row>
    <row r="6594" s="93" customFormat="1" ht="15.75" customHeight="1" spans="3:246">
      <c r="C6594" s="97"/>
      <c r="D6594" s="98"/>
      <c r="F6594" s="99"/>
      <c r="G6594" s="98"/>
      <c r="IE6594" s="79"/>
      <c r="IF6594" s="79"/>
      <c r="IG6594" s="79"/>
      <c r="IH6594" s="79"/>
      <c r="II6594" s="79"/>
      <c r="IJ6594" s="79"/>
      <c r="IK6594" s="79"/>
      <c r="IL6594" s="79"/>
    </row>
    <row r="6595" s="93" customFormat="1" ht="15.75" customHeight="1" spans="3:246">
      <c r="C6595" s="97"/>
      <c r="D6595" s="98"/>
      <c r="F6595" s="99"/>
      <c r="G6595" s="98"/>
      <c r="IE6595" s="79"/>
      <c r="IF6595" s="79"/>
      <c r="IG6595" s="79"/>
      <c r="IH6595" s="79"/>
      <c r="II6595" s="79"/>
      <c r="IJ6595" s="79"/>
      <c r="IK6595" s="79"/>
      <c r="IL6595" s="79"/>
    </row>
    <row r="6596" s="93" customFormat="1" ht="15.75" customHeight="1" spans="3:246">
      <c r="C6596" s="97"/>
      <c r="D6596" s="98"/>
      <c r="F6596" s="99"/>
      <c r="G6596" s="98"/>
      <c r="IE6596" s="79"/>
      <c r="IF6596" s="79"/>
      <c r="IG6596" s="79"/>
      <c r="IH6596" s="79"/>
      <c r="II6596" s="79"/>
      <c r="IJ6596" s="79"/>
      <c r="IK6596" s="79"/>
      <c r="IL6596" s="79"/>
    </row>
    <row r="6597" s="93" customFormat="1" ht="15.75" customHeight="1" spans="3:246">
      <c r="C6597" s="97"/>
      <c r="D6597" s="98"/>
      <c r="F6597" s="99"/>
      <c r="G6597" s="98"/>
      <c r="IE6597" s="79"/>
      <c r="IF6597" s="79"/>
      <c r="IG6597" s="79"/>
      <c r="IH6597" s="79"/>
      <c r="II6597" s="79"/>
      <c r="IJ6597" s="79"/>
      <c r="IK6597" s="79"/>
      <c r="IL6597" s="79"/>
    </row>
    <row r="6598" s="93" customFormat="1" ht="15.75" customHeight="1" spans="3:246">
      <c r="C6598" s="97"/>
      <c r="D6598" s="98"/>
      <c r="F6598" s="99"/>
      <c r="G6598" s="98"/>
      <c r="IE6598" s="79"/>
      <c r="IF6598" s="79"/>
      <c r="IG6598" s="79"/>
      <c r="IH6598" s="79"/>
      <c r="II6598" s="79"/>
      <c r="IJ6598" s="79"/>
      <c r="IK6598" s="79"/>
      <c r="IL6598" s="79"/>
    </row>
    <row r="6599" s="93" customFormat="1" ht="15.75" customHeight="1" spans="3:246">
      <c r="C6599" s="97"/>
      <c r="D6599" s="98"/>
      <c r="F6599" s="99"/>
      <c r="G6599" s="98"/>
      <c r="IE6599" s="79"/>
      <c r="IF6599" s="79"/>
      <c r="IG6599" s="79"/>
      <c r="IH6599" s="79"/>
      <c r="II6599" s="79"/>
      <c r="IJ6599" s="79"/>
      <c r="IK6599" s="79"/>
      <c r="IL6599" s="79"/>
    </row>
    <row r="6600" s="93" customFormat="1" ht="15.75" customHeight="1" spans="3:246">
      <c r="C6600" s="97"/>
      <c r="D6600" s="98"/>
      <c r="F6600" s="99"/>
      <c r="G6600" s="98"/>
      <c r="IE6600" s="79"/>
      <c r="IF6600" s="79"/>
      <c r="IG6600" s="79"/>
      <c r="IH6600" s="79"/>
      <c r="II6600" s="79"/>
      <c r="IJ6600" s="79"/>
      <c r="IK6600" s="79"/>
      <c r="IL6600" s="79"/>
    </row>
    <row r="6601" s="93" customFormat="1" ht="15.75" customHeight="1" spans="3:246">
      <c r="C6601" s="97"/>
      <c r="D6601" s="98"/>
      <c r="F6601" s="99"/>
      <c r="G6601" s="98"/>
      <c r="IE6601" s="79"/>
      <c r="IF6601" s="79"/>
      <c r="IG6601" s="79"/>
      <c r="IH6601" s="79"/>
      <c r="II6601" s="79"/>
      <c r="IJ6601" s="79"/>
      <c r="IK6601" s="79"/>
      <c r="IL6601" s="79"/>
    </row>
    <row r="6602" s="93" customFormat="1" ht="15.75" customHeight="1" spans="3:246">
      <c r="C6602" s="97"/>
      <c r="D6602" s="98"/>
      <c r="F6602" s="99"/>
      <c r="G6602" s="98"/>
      <c r="IE6602" s="79"/>
      <c r="IF6602" s="79"/>
      <c r="IG6602" s="79"/>
      <c r="IH6602" s="79"/>
      <c r="II6602" s="79"/>
      <c r="IJ6602" s="79"/>
      <c r="IK6602" s="79"/>
      <c r="IL6602" s="79"/>
    </row>
    <row r="6603" s="93" customFormat="1" ht="15.75" customHeight="1" spans="3:246">
      <c r="C6603" s="97"/>
      <c r="D6603" s="98"/>
      <c r="F6603" s="99"/>
      <c r="G6603" s="98"/>
      <c r="IE6603" s="79"/>
      <c r="IF6603" s="79"/>
      <c r="IG6603" s="79"/>
      <c r="IH6603" s="79"/>
      <c r="II6603" s="79"/>
      <c r="IJ6603" s="79"/>
      <c r="IK6603" s="79"/>
      <c r="IL6603" s="79"/>
    </row>
    <row r="6604" s="93" customFormat="1" ht="15.75" customHeight="1" spans="3:246">
      <c r="C6604" s="97"/>
      <c r="D6604" s="98"/>
      <c r="F6604" s="99"/>
      <c r="G6604" s="98"/>
      <c r="IE6604" s="79"/>
      <c r="IF6604" s="79"/>
      <c r="IG6604" s="79"/>
      <c r="IH6604" s="79"/>
      <c r="II6604" s="79"/>
      <c r="IJ6604" s="79"/>
      <c r="IK6604" s="79"/>
      <c r="IL6604" s="79"/>
    </row>
    <row r="6605" s="93" customFormat="1" ht="15.75" customHeight="1" spans="3:246">
      <c r="C6605" s="97"/>
      <c r="D6605" s="98"/>
      <c r="F6605" s="99"/>
      <c r="G6605" s="98"/>
      <c r="IE6605" s="79"/>
      <c r="IF6605" s="79"/>
      <c r="IG6605" s="79"/>
      <c r="IH6605" s="79"/>
      <c r="II6605" s="79"/>
      <c r="IJ6605" s="79"/>
      <c r="IK6605" s="79"/>
      <c r="IL6605" s="79"/>
    </row>
    <row r="6606" s="93" customFormat="1" ht="15.75" customHeight="1" spans="3:246">
      <c r="C6606" s="97"/>
      <c r="D6606" s="98"/>
      <c r="F6606" s="99"/>
      <c r="G6606" s="98"/>
      <c r="IE6606" s="79"/>
      <c r="IF6606" s="79"/>
      <c r="IG6606" s="79"/>
      <c r="IH6606" s="79"/>
      <c r="II6606" s="79"/>
      <c r="IJ6606" s="79"/>
      <c r="IK6606" s="79"/>
      <c r="IL6606" s="79"/>
    </row>
    <row r="6607" s="93" customFormat="1" ht="15.75" customHeight="1" spans="3:246">
      <c r="C6607" s="97"/>
      <c r="D6607" s="98"/>
      <c r="F6607" s="99"/>
      <c r="G6607" s="98"/>
      <c r="IE6607" s="79"/>
      <c r="IF6607" s="79"/>
      <c r="IG6607" s="79"/>
      <c r="IH6607" s="79"/>
      <c r="II6607" s="79"/>
      <c r="IJ6607" s="79"/>
      <c r="IK6607" s="79"/>
      <c r="IL6607" s="79"/>
    </row>
    <row r="6608" s="93" customFormat="1" ht="15.75" customHeight="1" spans="3:246">
      <c r="C6608" s="97"/>
      <c r="D6608" s="98"/>
      <c r="F6608" s="99"/>
      <c r="G6608" s="98"/>
      <c r="IE6608" s="79"/>
      <c r="IF6608" s="79"/>
      <c r="IG6608" s="79"/>
      <c r="IH6608" s="79"/>
      <c r="II6608" s="79"/>
      <c r="IJ6608" s="79"/>
      <c r="IK6608" s="79"/>
      <c r="IL6608" s="79"/>
    </row>
    <row r="6609" s="93" customFormat="1" ht="15.75" customHeight="1" spans="3:246">
      <c r="C6609" s="97"/>
      <c r="D6609" s="98"/>
      <c r="F6609" s="99"/>
      <c r="G6609" s="98"/>
      <c r="IE6609" s="79"/>
      <c r="IF6609" s="79"/>
      <c r="IG6609" s="79"/>
      <c r="IH6609" s="79"/>
      <c r="II6609" s="79"/>
      <c r="IJ6609" s="79"/>
      <c r="IK6609" s="79"/>
      <c r="IL6609" s="79"/>
    </row>
    <row r="6610" s="93" customFormat="1" ht="15.75" customHeight="1" spans="3:246">
      <c r="C6610" s="97"/>
      <c r="D6610" s="98"/>
      <c r="F6610" s="99"/>
      <c r="G6610" s="98"/>
      <c r="IE6610" s="79"/>
      <c r="IF6610" s="79"/>
      <c r="IG6610" s="79"/>
      <c r="IH6610" s="79"/>
      <c r="II6610" s="79"/>
      <c r="IJ6610" s="79"/>
      <c r="IK6610" s="79"/>
      <c r="IL6610" s="79"/>
    </row>
    <row r="6611" s="93" customFormat="1" ht="15.75" customHeight="1" spans="3:246">
      <c r="C6611" s="97"/>
      <c r="D6611" s="98"/>
      <c r="F6611" s="99"/>
      <c r="G6611" s="98"/>
      <c r="IE6611" s="79"/>
      <c r="IF6611" s="79"/>
      <c r="IG6611" s="79"/>
      <c r="IH6611" s="79"/>
      <c r="II6611" s="79"/>
      <c r="IJ6611" s="79"/>
      <c r="IK6611" s="79"/>
      <c r="IL6611" s="79"/>
    </row>
    <row r="6612" s="93" customFormat="1" ht="15.75" customHeight="1" spans="3:246">
      <c r="C6612" s="97"/>
      <c r="D6612" s="98"/>
      <c r="F6612" s="99"/>
      <c r="G6612" s="98"/>
      <c r="IE6612" s="79"/>
      <c r="IF6612" s="79"/>
      <c r="IG6612" s="79"/>
      <c r="IH6612" s="79"/>
      <c r="II6612" s="79"/>
      <c r="IJ6612" s="79"/>
      <c r="IK6612" s="79"/>
      <c r="IL6612" s="79"/>
    </row>
    <row r="6613" s="93" customFormat="1" ht="15.75" customHeight="1" spans="3:246">
      <c r="C6613" s="97"/>
      <c r="D6613" s="98"/>
      <c r="F6613" s="99"/>
      <c r="G6613" s="98"/>
      <c r="IE6613" s="79"/>
      <c r="IF6613" s="79"/>
      <c r="IG6613" s="79"/>
      <c r="IH6613" s="79"/>
      <c r="II6613" s="79"/>
      <c r="IJ6613" s="79"/>
      <c r="IK6613" s="79"/>
      <c r="IL6613" s="79"/>
    </row>
    <row r="6614" s="93" customFormat="1" ht="15.75" customHeight="1" spans="3:246">
      <c r="C6614" s="97"/>
      <c r="D6614" s="98"/>
      <c r="F6614" s="99"/>
      <c r="G6614" s="98"/>
      <c r="IE6614" s="79"/>
      <c r="IF6614" s="79"/>
      <c r="IG6614" s="79"/>
      <c r="IH6614" s="79"/>
      <c r="II6614" s="79"/>
      <c r="IJ6614" s="79"/>
      <c r="IK6614" s="79"/>
      <c r="IL6614" s="79"/>
    </row>
    <row r="6615" s="93" customFormat="1" ht="15.75" customHeight="1" spans="3:246">
      <c r="C6615" s="97"/>
      <c r="D6615" s="98"/>
      <c r="F6615" s="99"/>
      <c r="G6615" s="98"/>
      <c r="IE6615" s="79"/>
      <c r="IF6615" s="79"/>
      <c r="IG6615" s="79"/>
      <c r="IH6615" s="79"/>
      <c r="II6615" s="79"/>
      <c r="IJ6615" s="79"/>
      <c r="IK6615" s="79"/>
      <c r="IL6615" s="79"/>
    </row>
    <row r="6616" s="93" customFormat="1" ht="15.75" customHeight="1" spans="3:246">
      <c r="C6616" s="97"/>
      <c r="D6616" s="98"/>
      <c r="F6616" s="99"/>
      <c r="G6616" s="98"/>
      <c r="IE6616" s="79"/>
      <c r="IF6616" s="79"/>
      <c r="IG6616" s="79"/>
      <c r="IH6616" s="79"/>
      <c r="II6616" s="79"/>
      <c r="IJ6616" s="79"/>
      <c r="IK6616" s="79"/>
      <c r="IL6616" s="79"/>
    </row>
    <row r="6617" s="93" customFormat="1" ht="15.75" customHeight="1" spans="3:246">
      <c r="C6617" s="97"/>
      <c r="D6617" s="98"/>
      <c r="F6617" s="99"/>
      <c r="G6617" s="98"/>
      <c r="IE6617" s="79"/>
      <c r="IF6617" s="79"/>
      <c r="IG6617" s="79"/>
      <c r="IH6617" s="79"/>
      <c r="II6617" s="79"/>
      <c r="IJ6617" s="79"/>
      <c r="IK6617" s="79"/>
      <c r="IL6617" s="79"/>
    </row>
    <row r="6618" s="93" customFormat="1" ht="15.75" customHeight="1" spans="3:246">
      <c r="C6618" s="97"/>
      <c r="D6618" s="98"/>
      <c r="F6618" s="99"/>
      <c r="G6618" s="98"/>
      <c r="IE6618" s="79"/>
      <c r="IF6618" s="79"/>
      <c r="IG6618" s="79"/>
      <c r="IH6618" s="79"/>
      <c r="II6618" s="79"/>
      <c r="IJ6618" s="79"/>
      <c r="IK6618" s="79"/>
      <c r="IL6618" s="79"/>
    </row>
    <row r="6619" s="93" customFormat="1" ht="15.75" customHeight="1" spans="3:246">
      <c r="C6619" s="97"/>
      <c r="D6619" s="98"/>
      <c r="F6619" s="99"/>
      <c r="G6619" s="98"/>
      <c r="IE6619" s="79"/>
      <c r="IF6619" s="79"/>
      <c r="IG6619" s="79"/>
      <c r="IH6619" s="79"/>
      <c r="II6619" s="79"/>
      <c r="IJ6619" s="79"/>
      <c r="IK6619" s="79"/>
      <c r="IL6619" s="79"/>
    </row>
    <row r="6620" s="93" customFormat="1" ht="15.75" customHeight="1" spans="3:246">
      <c r="C6620" s="97"/>
      <c r="D6620" s="98"/>
      <c r="F6620" s="99"/>
      <c r="G6620" s="98"/>
      <c r="IE6620" s="79"/>
      <c r="IF6620" s="79"/>
      <c r="IG6620" s="79"/>
      <c r="IH6620" s="79"/>
      <c r="II6620" s="79"/>
      <c r="IJ6620" s="79"/>
      <c r="IK6620" s="79"/>
      <c r="IL6620" s="79"/>
    </row>
    <row r="6621" s="93" customFormat="1" ht="15.75" customHeight="1" spans="3:246">
      <c r="C6621" s="97"/>
      <c r="D6621" s="98"/>
      <c r="F6621" s="99"/>
      <c r="G6621" s="98"/>
      <c r="IE6621" s="79"/>
      <c r="IF6621" s="79"/>
      <c r="IG6621" s="79"/>
      <c r="IH6621" s="79"/>
      <c r="II6621" s="79"/>
      <c r="IJ6621" s="79"/>
      <c r="IK6621" s="79"/>
      <c r="IL6621" s="79"/>
    </row>
    <row r="6622" s="93" customFormat="1" ht="15.75" customHeight="1" spans="3:246">
      <c r="C6622" s="97"/>
      <c r="D6622" s="98"/>
      <c r="F6622" s="99"/>
      <c r="G6622" s="98"/>
      <c r="IE6622" s="79"/>
      <c r="IF6622" s="79"/>
      <c r="IG6622" s="79"/>
      <c r="IH6622" s="79"/>
      <c r="II6622" s="79"/>
      <c r="IJ6622" s="79"/>
      <c r="IK6622" s="79"/>
      <c r="IL6622" s="79"/>
    </row>
    <row r="6623" s="93" customFormat="1" ht="15.75" customHeight="1" spans="3:246">
      <c r="C6623" s="97"/>
      <c r="D6623" s="98"/>
      <c r="F6623" s="99"/>
      <c r="G6623" s="98"/>
      <c r="IE6623" s="79"/>
      <c r="IF6623" s="79"/>
      <c r="IG6623" s="79"/>
      <c r="IH6623" s="79"/>
      <c r="II6623" s="79"/>
      <c r="IJ6623" s="79"/>
      <c r="IK6623" s="79"/>
      <c r="IL6623" s="79"/>
    </row>
    <row r="6624" s="93" customFormat="1" ht="15.75" customHeight="1" spans="3:246">
      <c r="C6624" s="97"/>
      <c r="D6624" s="98"/>
      <c r="F6624" s="99"/>
      <c r="G6624" s="98"/>
      <c r="IE6624" s="79"/>
      <c r="IF6624" s="79"/>
      <c r="IG6624" s="79"/>
      <c r="IH6624" s="79"/>
      <c r="II6624" s="79"/>
      <c r="IJ6624" s="79"/>
      <c r="IK6624" s="79"/>
      <c r="IL6624" s="79"/>
    </row>
    <row r="6625" s="93" customFormat="1" ht="15.75" customHeight="1" spans="3:246">
      <c r="C6625" s="97"/>
      <c r="D6625" s="98"/>
      <c r="F6625" s="99"/>
      <c r="G6625" s="98"/>
      <c r="IE6625" s="79"/>
      <c r="IF6625" s="79"/>
      <c r="IG6625" s="79"/>
      <c r="IH6625" s="79"/>
      <c r="II6625" s="79"/>
      <c r="IJ6625" s="79"/>
      <c r="IK6625" s="79"/>
      <c r="IL6625" s="79"/>
    </row>
    <row r="6626" s="93" customFormat="1" ht="15.75" customHeight="1" spans="3:246">
      <c r="C6626" s="97"/>
      <c r="D6626" s="98"/>
      <c r="F6626" s="99"/>
      <c r="G6626" s="98"/>
      <c r="IE6626" s="79"/>
      <c r="IF6626" s="79"/>
      <c r="IG6626" s="79"/>
      <c r="IH6626" s="79"/>
      <c r="II6626" s="79"/>
      <c r="IJ6626" s="79"/>
      <c r="IK6626" s="79"/>
      <c r="IL6626" s="79"/>
    </row>
    <row r="6627" s="93" customFormat="1" ht="15.75" customHeight="1" spans="3:246">
      <c r="C6627" s="97"/>
      <c r="D6627" s="98"/>
      <c r="F6627" s="99"/>
      <c r="G6627" s="98"/>
      <c r="IE6627" s="79"/>
      <c r="IF6627" s="79"/>
      <c r="IG6627" s="79"/>
      <c r="IH6627" s="79"/>
      <c r="II6627" s="79"/>
      <c r="IJ6627" s="79"/>
      <c r="IK6627" s="79"/>
      <c r="IL6627" s="79"/>
    </row>
    <row r="6628" s="93" customFormat="1" ht="15.75" customHeight="1" spans="3:246">
      <c r="C6628" s="97"/>
      <c r="D6628" s="98"/>
      <c r="F6628" s="99"/>
      <c r="G6628" s="98"/>
      <c r="IE6628" s="79"/>
      <c r="IF6628" s="79"/>
      <c r="IG6628" s="79"/>
      <c r="IH6628" s="79"/>
      <c r="II6628" s="79"/>
      <c r="IJ6628" s="79"/>
      <c r="IK6628" s="79"/>
      <c r="IL6628" s="79"/>
    </row>
    <row r="6629" s="93" customFormat="1" ht="15.75" customHeight="1" spans="3:246">
      <c r="C6629" s="97"/>
      <c r="D6629" s="98"/>
      <c r="F6629" s="99"/>
      <c r="G6629" s="98"/>
      <c r="IE6629" s="79"/>
      <c r="IF6629" s="79"/>
      <c r="IG6629" s="79"/>
      <c r="IH6629" s="79"/>
      <c r="II6629" s="79"/>
      <c r="IJ6629" s="79"/>
      <c r="IK6629" s="79"/>
      <c r="IL6629" s="79"/>
    </row>
    <row r="6630" s="93" customFormat="1" ht="15.75" customHeight="1" spans="3:246">
      <c r="C6630" s="97"/>
      <c r="D6630" s="98"/>
      <c r="F6630" s="99"/>
      <c r="G6630" s="98"/>
      <c r="IE6630" s="79"/>
      <c r="IF6630" s="79"/>
      <c r="IG6630" s="79"/>
      <c r="IH6630" s="79"/>
      <c r="II6630" s="79"/>
      <c r="IJ6630" s="79"/>
      <c r="IK6630" s="79"/>
      <c r="IL6630" s="79"/>
    </row>
    <row r="6631" s="93" customFormat="1" ht="15.75" customHeight="1" spans="3:246">
      <c r="C6631" s="97"/>
      <c r="D6631" s="98"/>
      <c r="F6631" s="99"/>
      <c r="G6631" s="98"/>
      <c r="IE6631" s="79"/>
      <c r="IF6631" s="79"/>
      <c r="IG6631" s="79"/>
      <c r="IH6631" s="79"/>
      <c r="II6631" s="79"/>
      <c r="IJ6631" s="79"/>
      <c r="IK6631" s="79"/>
      <c r="IL6631" s="79"/>
    </row>
    <row r="6632" s="93" customFormat="1" ht="15.75" customHeight="1" spans="3:246">
      <c r="C6632" s="97"/>
      <c r="D6632" s="98"/>
      <c r="F6632" s="99"/>
      <c r="G6632" s="98"/>
      <c r="IE6632" s="79"/>
      <c r="IF6632" s="79"/>
      <c r="IG6632" s="79"/>
      <c r="IH6632" s="79"/>
      <c r="II6632" s="79"/>
      <c r="IJ6632" s="79"/>
      <c r="IK6632" s="79"/>
      <c r="IL6632" s="79"/>
    </row>
    <row r="6633" s="93" customFormat="1" ht="15.75" customHeight="1" spans="3:246">
      <c r="C6633" s="97"/>
      <c r="D6633" s="98"/>
      <c r="F6633" s="99"/>
      <c r="G6633" s="98"/>
      <c r="IE6633" s="79"/>
      <c r="IF6633" s="79"/>
      <c r="IG6633" s="79"/>
      <c r="IH6633" s="79"/>
      <c r="II6633" s="79"/>
      <c r="IJ6633" s="79"/>
      <c r="IK6633" s="79"/>
      <c r="IL6633" s="79"/>
    </row>
    <row r="6634" s="93" customFormat="1" ht="15.75" customHeight="1" spans="3:246">
      <c r="C6634" s="97"/>
      <c r="D6634" s="98"/>
      <c r="F6634" s="99"/>
      <c r="G6634" s="98"/>
      <c r="IE6634" s="79"/>
      <c r="IF6634" s="79"/>
      <c r="IG6634" s="79"/>
      <c r="IH6634" s="79"/>
      <c r="II6634" s="79"/>
      <c r="IJ6634" s="79"/>
      <c r="IK6634" s="79"/>
      <c r="IL6634" s="79"/>
    </row>
    <row r="6635" s="93" customFormat="1" ht="15.75" customHeight="1" spans="3:246">
      <c r="C6635" s="97"/>
      <c r="D6635" s="98"/>
      <c r="F6635" s="99"/>
      <c r="G6635" s="98"/>
      <c r="IE6635" s="79"/>
      <c r="IF6635" s="79"/>
      <c r="IG6635" s="79"/>
      <c r="IH6635" s="79"/>
      <c r="II6635" s="79"/>
      <c r="IJ6635" s="79"/>
      <c r="IK6635" s="79"/>
      <c r="IL6635" s="79"/>
    </row>
    <row r="6636" s="93" customFormat="1" ht="15.75" customHeight="1" spans="3:246">
      <c r="C6636" s="97"/>
      <c r="D6636" s="98"/>
      <c r="F6636" s="99"/>
      <c r="G6636" s="98"/>
      <c r="IE6636" s="79"/>
      <c r="IF6636" s="79"/>
      <c r="IG6636" s="79"/>
      <c r="IH6636" s="79"/>
      <c r="II6636" s="79"/>
      <c r="IJ6636" s="79"/>
      <c r="IK6636" s="79"/>
      <c r="IL6636" s="79"/>
    </row>
    <row r="6637" s="93" customFormat="1" ht="15.75" customHeight="1" spans="3:246">
      <c r="C6637" s="97"/>
      <c r="D6637" s="98"/>
      <c r="F6637" s="99"/>
      <c r="G6637" s="98"/>
      <c r="IE6637" s="79"/>
      <c r="IF6637" s="79"/>
      <c r="IG6637" s="79"/>
      <c r="IH6637" s="79"/>
      <c r="II6637" s="79"/>
      <c r="IJ6637" s="79"/>
      <c r="IK6637" s="79"/>
      <c r="IL6637" s="79"/>
    </row>
    <row r="6638" s="93" customFormat="1" ht="15.75" customHeight="1" spans="3:246">
      <c r="C6638" s="97"/>
      <c r="D6638" s="98"/>
      <c r="F6638" s="99"/>
      <c r="G6638" s="98"/>
      <c r="IE6638" s="79"/>
      <c r="IF6638" s="79"/>
      <c r="IG6638" s="79"/>
      <c r="IH6638" s="79"/>
      <c r="II6638" s="79"/>
      <c r="IJ6638" s="79"/>
      <c r="IK6638" s="79"/>
      <c r="IL6638" s="79"/>
    </row>
    <row r="6639" s="93" customFormat="1" ht="15.75" customHeight="1" spans="3:246">
      <c r="C6639" s="97"/>
      <c r="D6639" s="98"/>
      <c r="F6639" s="99"/>
      <c r="G6639" s="98"/>
      <c r="IE6639" s="79"/>
      <c r="IF6639" s="79"/>
      <c r="IG6639" s="79"/>
      <c r="IH6639" s="79"/>
      <c r="II6639" s="79"/>
      <c r="IJ6639" s="79"/>
      <c r="IK6639" s="79"/>
      <c r="IL6639" s="79"/>
    </row>
    <row r="6640" s="93" customFormat="1" ht="15.75" customHeight="1" spans="3:246">
      <c r="C6640" s="97"/>
      <c r="D6640" s="98"/>
      <c r="F6640" s="99"/>
      <c r="G6640" s="98"/>
      <c r="IE6640" s="79"/>
      <c r="IF6640" s="79"/>
      <c r="IG6640" s="79"/>
      <c r="IH6640" s="79"/>
      <c r="II6640" s="79"/>
      <c r="IJ6640" s="79"/>
      <c r="IK6640" s="79"/>
      <c r="IL6640" s="79"/>
    </row>
    <row r="6641" s="93" customFormat="1" ht="15.75" customHeight="1" spans="3:246">
      <c r="C6641" s="97"/>
      <c r="D6641" s="98"/>
      <c r="F6641" s="99"/>
      <c r="G6641" s="98"/>
      <c r="IE6641" s="79"/>
      <c r="IF6641" s="79"/>
      <c r="IG6641" s="79"/>
      <c r="IH6641" s="79"/>
      <c r="II6641" s="79"/>
      <c r="IJ6641" s="79"/>
      <c r="IK6641" s="79"/>
      <c r="IL6641" s="79"/>
    </row>
    <row r="6642" s="93" customFormat="1" ht="15.75" customHeight="1" spans="3:246">
      <c r="C6642" s="97"/>
      <c r="D6642" s="98"/>
      <c r="F6642" s="99"/>
      <c r="G6642" s="98"/>
      <c r="IE6642" s="79"/>
      <c r="IF6642" s="79"/>
      <c r="IG6642" s="79"/>
      <c r="IH6642" s="79"/>
      <c r="II6642" s="79"/>
      <c r="IJ6642" s="79"/>
      <c r="IK6642" s="79"/>
      <c r="IL6642" s="79"/>
    </row>
    <row r="6643" s="93" customFormat="1" ht="15.75" customHeight="1" spans="3:246">
      <c r="C6643" s="97"/>
      <c r="D6643" s="98"/>
      <c r="F6643" s="99"/>
      <c r="G6643" s="98"/>
      <c r="IE6643" s="79"/>
      <c r="IF6643" s="79"/>
      <c r="IG6643" s="79"/>
      <c r="IH6643" s="79"/>
      <c r="II6643" s="79"/>
      <c r="IJ6643" s="79"/>
      <c r="IK6643" s="79"/>
      <c r="IL6643" s="79"/>
    </row>
    <row r="6644" s="93" customFormat="1" ht="15.75" customHeight="1" spans="3:246">
      <c r="C6644" s="97"/>
      <c r="D6644" s="98"/>
      <c r="F6644" s="99"/>
      <c r="G6644" s="98"/>
      <c r="IE6644" s="79"/>
      <c r="IF6644" s="79"/>
      <c r="IG6644" s="79"/>
      <c r="IH6644" s="79"/>
      <c r="II6644" s="79"/>
      <c r="IJ6644" s="79"/>
      <c r="IK6644" s="79"/>
      <c r="IL6644" s="79"/>
    </row>
    <row r="6645" s="93" customFormat="1" ht="15.75" customHeight="1" spans="3:246">
      <c r="C6645" s="97"/>
      <c r="D6645" s="98"/>
      <c r="F6645" s="99"/>
      <c r="G6645" s="98"/>
      <c r="IE6645" s="79"/>
      <c r="IF6645" s="79"/>
      <c r="IG6645" s="79"/>
      <c r="IH6645" s="79"/>
      <c r="II6645" s="79"/>
      <c r="IJ6645" s="79"/>
      <c r="IK6645" s="79"/>
      <c r="IL6645" s="79"/>
    </row>
    <row r="6646" s="93" customFormat="1" ht="15.75" customHeight="1" spans="3:246">
      <c r="C6646" s="97"/>
      <c r="D6646" s="98"/>
      <c r="F6646" s="99"/>
      <c r="G6646" s="98"/>
      <c r="IE6646" s="79"/>
      <c r="IF6646" s="79"/>
      <c r="IG6646" s="79"/>
      <c r="IH6646" s="79"/>
      <c r="II6646" s="79"/>
      <c r="IJ6646" s="79"/>
      <c r="IK6646" s="79"/>
      <c r="IL6646" s="79"/>
    </row>
    <row r="6647" s="93" customFormat="1" ht="15.75" customHeight="1" spans="3:246">
      <c r="C6647" s="97"/>
      <c r="D6647" s="98"/>
      <c r="F6647" s="99"/>
      <c r="G6647" s="98"/>
      <c r="IE6647" s="79"/>
      <c r="IF6647" s="79"/>
      <c r="IG6647" s="79"/>
      <c r="IH6647" s="79"/>
      <c r="II6647" s="79"/>
      <c r="IJ6647" s="79"/>
      <c r="IK6647" s="79"/>
      <c r="IL6647" s="79"/>
    </row>
    <row r="6648" s="93" customFormat="1" ht="15.75" customHeight="1" spans="3:246">
      <c r="C6648" s="97"/>
      <c r="D6648" s="98"/>
      <c r="F6648" s="99"/>
      <c r="G6648" s="98"/>
      <c r="IE6648" s="79"/>
      <c r="IF6648" s="79"/>
      <c r="IG6648" s="79"/>
      <c r="IH6648" s="79"/>
      <c r="II6648" s="79"/>
      <c r="IJ6648" s="79"/>
      <c r="IK6648" s="79"/>
      <c r="IL6648" s="79"/>
    </row>
    <row r="6649" s="93" customFormat="1" ht="15.75" customHeight="1" spans="3:246">
      <c r="C6649" s="97"/>
      <c r="D6649" s="98"/>
      <c r="F6649" s="99"/>
      <c r="G6649" s="98"/>
      <c r="IE6649" s="79"/>
      <c r="IF6649" s="79"/>
      <c r="IG6649" s="79"/>
      <c r="IH6649" s="79"/>
      <c r="II6649" s="79"/>
      <c r="IJ6649" s="79"/>
      <c r="IK6649" s="79"/>
      <c r="IL6649" s="79"/>
    </row>
    <row r="6650" s="93" customFormat="1" ht="15.75" customHeight="1" spans="3:246">
      <c r="C6650" s="97"/>
      <c r="D6650" s="98"/>
      <c r="F6650" s="99"/>
      <c r="G6650" s="98"/>
      <c r="IE6650" s="79"/>
      <c r="IF6650" s="79"/>
      <c r="IG6650" s="79"/>
      <c r="IH6650" s="79"/>
      <c r="II6650" s="79"/>
      <c r="IJ6650" s="79"/>
      <c r="IK6650" s="79"/>
      <c r="IL6650" s="79"/>
    </row>
    <row r="6651" s="93" customFormat="1" ht="15.75" customHeight="1" spans="3:246">
      <c r="C6651" s="97"/>
      <c r="D6651" s="98"/>
      <c r="F6651" s="99"/>
      <c r="G6651" s="98"/>
      <c r="IE6651" s="79"/>
      <c r="IF6651" s="79"/>
      <c r="IG6651" s="79"/>
      <c r="IH6651" s="79"/>
      <c r="II6651" s="79"/>
      <c r="IJ6651" s="79"/>
      <c r="IK6651" s="79"/>
      <c r="IL6651" s="79"/>
    </row>
    <row r="6652" s="93" customFormat="1" ht="15.75" customHeight="1" spans="3:246">
      <c r="C6652" s="97"/>
      <c r="D6652" s="98"/>
      <c r="F6652" s="99"/>
      <c r="G6652" s="98"/>
      <c r="IE6652" s="79"/>
      <c r="IF6652" s="79"/>
      <c r="IG6652" s="79"/>
      <c r="IH6652" s="79"/>
      <c r="II6652" s="79"/>
      <c r="IJ6652" s="79"/>
      <c r="IK6652" s="79"/>
      <c r="IL6652" s="79"/>
    </row>
    <row r="6653" s="93" customFormat="1" ht="15.75" customHeight="1" spans="3:246">
      <c r="C6653" s="97"/>
      <c r="D6653" s="98"/>
      <c r="F6653" s="99"/>
      <c r="G6653" s="98"/>
      <c r="IE6653" s="79"/>
      <c r="IF6653" s="79"/>
      <c r="IG6653" s="79"/>
      <c r="IH6653" s="79"/>
      <c r="II6653" s="79"/>
      <c r="IJ6653" s="79"/>
      <c r="IK6653" s="79"/>
      <c r="IL6653" s="79"/>
    </row>
    <row r="6654" s="93" customFormat="1" ht="15.75" customHeight="1" spans="3:246">
      <c r="C6654" s="97"/>
      <c r="D6654" s="98"/>
      <c r="F6654" s="99"/>
      <c r="G6654" s="98"/>
      <c r="IE6654" s="79"/>
      <c r="IF6654" s="79"/>
      <c r="IG6654" s="79"/>
      <c r="IH6654" s="79"/>
      <c r="II6654" s="79"/>
      <c r="IJ6654" s="79"/>
      <c r="IK6654" s="79"/>
      <c r="IL6654" s="79"/>
    </row>
    <row r="6655" s="93" customFormat="1" ht="15.75" customHeight="1" spans="3:246">
      <c r="C6655" s="97"/>
      <c r="D6655" s="98"/>
      <c r="F6655" s="99"/>
      <c r="G6655" s="98"/>
      <c r="IE6655" s="79"/>
      <c r="IF6655" s="79"/>
      <c r="IG6655" s="79"/>
      <c r="IH6655" s="79"/>
      <c r="II6655" s="79"/>
      <c r="IJ6655" s="79"/>
      <c r="IK6655" s="79"/>
      <c r="IL6655" s="79"/>
    </row>
    <row r="6656" s="93" customFormat="1" ht="15.75" customHeight="1" spans="3:246">
      <c r="C6656" s="97"/>
      <c r="D6656" s="98"/>
      <c r="F6656" s="99"/>
      <c r="G6656" s="98"/>
      <c r="IE6656" s="79"/>
      <c r="IF6656" s="79"/>
      <c r="IG6656" s="79"/>
      <c r="IH6656" s="79"/>
      <c r="II6656" s="79"/>
      <c r="IJ6656" s="79"/>
      <c r="IK6656" s="79"/>
      <c r="IL6656" s="79"/>
    </row>
    <row r="6657" s="93" customFormat="1" ht="15.75" customHeight="1" spans="3:246">
      <c r="C6657" s="97"/>
      <c r="D6657" s="98"/>
      <c r="F6657" s="99"/>
      <c r="G6657" s="98"/>
      <c r="IE6657" s="79"/>
      <c r="IF6657" s="79"/>
      <c r="IG6657" s="79"/>
      <c r="IH6657" s="79"/>
      <c r="II6657" s="79"/>
      <c r="IJ6657" s="79"/>
      <c r="IK6657" s="79"/>
      <c r="IL6657" s="79"/>
    </row>
    <row r="6658" s="93" customFormat="1" ht="15.75" customHeight="1" spans="3:246">
      <c r="C6658" s="97"/>
      <c r="D6658" s="98"/>
      <c r="F6658" s="99"/>
      <c r="G6658" s="98"/>
      <c r="IE6658" s="79"/>
      <c r="IF6658" s="79"/>
      <c r="IG6658" s="79"/>
      <c r="IH6658" s="79"/>
      <c r="II6658" s="79"/>
      <c r="IJ6658" s="79"/>
      <c r="IK6658" s="79"/>
      <c r="IL6658" s="79"/>
    </row>
    <row r="6659" s="93" customFormat="1" ht="15.75" customHeight="1" spans="3:246">
      <c r="C6659" s="97"/>
      <c r="D6659" s="98"/>
      <c r="F6659" s="99"/>
      <c r="G6659" s="98"/>
      <c r="IE6659" s="79"/>
      <c r="IF6659" s="79"/>
      <c r="IG6659" s="79"/>
      <c r="IH6659" s="79"/>
      <c r="II6659" s="79"/>
      <c r="IJ6659" s="79"/>
      <c r="IK6659" s="79"/>
      <c r="IL6659" s="79"/>
    </row>
    <row r="6660" s="93" customFormat="1" ht="15.75" customHeight="1" spans="3:246">
      <c r="C6660" s="97"/>
      <c r="D6660" s="98"/>
      <c r="F6660" s="99"/>
      <c r="G6660" s="98"/>
      <c r="IE6660" s="79"/>
      <c r="IF6660" s="79"/>
      <c r="IG6660" s="79"/>
      <c r="IH6660" s="79"/>
      <c r="II6660" s="79"/>
      <c r="IJ6660" s="79"/>
      <c r="IK6660" s="79"/>
      <c r="IL6660" s="79"/>
    </row>
    <row r="6661" s="93" customFormat="1" ht="15.75" customHeight="1" spans="3:246">
      <c r="C6661" s="97"/>
      <c r="D6661" s="98"/>
      <c r="F6661" s="99"/>
      <c r="G6661" s="98"/>
      <c r="IE6661" s="79"/>
      <c r="IF6661" s="79"/>
      <c r="IG6661" s="79"/>
      <c r="IH6661" s="79"/>
      <c r="II6661" s="79"/>
      <c r="IJ6661" s="79"/>
      <c r="IK6661" s="79"/>
      <c r="IL6661" s="79"/>
    </row>
    <row r="6662" s="93" customFormat="1" ht="15.75" customHeight="1" spans="3:246">
      <c r="C6662" s="97"/>
      <c r="D6662" s="98"/>
      <c r="F6662" s="99"/>
      <c r="G6662" s="98"/>
      <c r="IE6662" s="79"/>
      <c r="IF6662" s="79"/>
      <c r="IG6662" s="79"/>
      <c r="IH6662" s="79"/>
      <c r="II6662" s="79"/>
      <c r="IJ6662" s="79"/>
      <c r="IK6662" s="79"/>
      <c r="IL6662" s="79"/>
    </row>
    <row r="6663" s="93" customFormat="1" ht="15.75" customHeight="1" spans="3:246">
      <c r="C6663" s="97"/>
      <c r="D6663" s="98"/>
      <c r="F6663" s="99"/>
      <c r="G6663" s="98"/>
      <c r="IE6663" s="79"/>
      <c r="IF6663" s="79"/>
      <c r="IG6663" s="79"/>
      <c r="IH6663" s="79"/>
      <c r="II6663" s="79"/>
      <c r="IJ6663" s="79"/>
      <c r="IK6663" s="79"/>
      <c r="IL6663" s="79"/>
    </row>
    <row r="6664" s="93" customFormat="1" ht="15.75" customHeight="1" spans="3:246">
      <c r="C6664" s="97"/>
      <c r="D6664" s="98"/>
      <c r="F6664" s="99"/>
      <c r="G6664" s="98"/>
      <c r="IE6664" s="79"/>
      <c r="IF6664" s="79"/>
      <c r="IG6664" s="79"/>
      <c r="IH6664" s="79"/>
      <c r="II6664" s="79"/>
      <c r="IJ6664" s="79"/>
      <c r="IK6664" s="79"/>
      <c r="IL6664" s="79"/>
    </row>
    <row r="6665" s="93" customFormat="1" ht="15.75" customHeight="1" spans="3:246">
      <c r="C6665" s="97"/>
      <c r="D6665" s="98"/>
      <c r="F6665" s="99"/>
      <c r="G6665" s="98"/>
      <c r="IE6665" s="79"/>
      <c r="IF6665" s="79"/>
      <c r="IG6665" s="79"/>
      <c r="IH6665" s="79"/>
      <c r="II6665" s="79"/>
      <c r="IJ6665" s="79"/>
      <c r="IK6665" s="79"/>
      <c r="IL6665" s="79"/>
    </row>
    <row r="6666" s="93" customFormat="1" ht="15.75" customHeight="1" spans="3:246">
      <c r="C6666" s="97"/>
      <c r="D6666" s="98"/>
      <c r="F6666" s="99"/>
      <c r="G6666" s="98"/>
      <c r="IE6666" s="79"/>
      <c r="IF6666" s="79"/>
      <c r="IG6666" s="79"/>
      <c r="IH6666" s="79"/>
      <c r="II6666" s="79"/>
      <c r="IJ6666" s="79"/>
      <c r="IK6666" s="79"/>
      <c r="IL6666" s="79"/>
    </row>
    <row r="6667" s="93" customFormat="1" ht="15.75" customHeight="1" spans="3:246">
      <c r="C6667" s="97"/>
      <c r="D6667" s="98"/>
      <c r="F6667" s="99"/>
      <c r="G6667" s="98"/>
      <c r="IE6667" s="79"/>
      <c r="IF6667" s="79"/>
      <c r="IG6667" s="79"/>
      <c r="IH6667" s="79"/>
      <c r="II6667" s="79"/>
      <c r="IJ6667" s="79"/>
      <c r="IK6667" s="79"/>
      <c r="IL6667" s="79"/>
    </row>
    <row r="6668" s="93" customFormat="1" ht="15.75" customHeight="1" spans="3:246">
      <c r="C6668" s="97"/>
      <c r="D6668" s="98"/>
      <c r="F6668" s="99"/>
      <c r="G6668" s="98"/>
      <c r="IE6668" s="79"/>
      <c r="IF6668" s="79"/>
      <c r="IG6668" s="79"/>
      <c r="IH6668" s="79"/>
      <c r="II6668" s="79"/>
      <c r="IJ6668" s="79"/>
      <c r="IK6668" s="79"/>
      <c r="IL6668" s="79"/>
    </row>
    <row r="6669" s="93" customFormat="1" ht="15.75" customHeight="1" spans="3:246">
      <c r="C6669" s="97"/>
      <c r="D6669" s="98"/>
      <c r="F6669" s="99"/>
      <c r="G6669" s="98"/>
      <c r="IE6669" s="79"/>
      <c r="IF6669" s="79"/>
      <c r="IG6669" s="79"/>
      <c r="IH6669" s="79"/>
      <c r="II6669" s="79"/>
      <c r="IJ6669" s="79"/>
      <c r="IK6669" s="79"/>
      <c r="IL6669" s="79"/>
    </row>
    <row r="6670" s="93" customFormat="1" ht="15.75" customHeight="1" spans="3:246">
      <c r="C6670" s="97"/>
      <c r="D6670" s="98"/>
      <c r="F6670" s="99"/>
      <c r="G6670" s="98"/>
      <c r="IE6670" s="79"/>
      <c r="IF6670" s="79"/>
      <c r="IG6670" s="79"/>
      <c r="IH6670" s="79"/>
      <c r="II6670" s="79"/>
      <c r="IJ6670" s="79"/>
      <c r="IK6670" s="79"/>
      <c r="IL6670" s="79"/>
    </row>
    <row r="6671" s="93" customFormat="1" ht="15.75" customHeight="1" spans="3:246">
      <c r="C6671" s="97"/>
      <c r="D6671" s="98"/>
      <c r="F6671" s="99"/>
      <c r="G6671" s="98"/>
      <c r="IE6671" s="79"/>
      <c r="IF6671" s="79"/>
      <c r="IG6671" s="79"/>
      <c r="IH6671" s="79"/>
      <c r="II6671" s="79"/>
      <c r="IJ6671" s="79"/>
      <c r="IK6671" s="79"/>
      <c r="IL6671" s="79"/>
    </row>
    <row r="6672" s="93" customFormat="1" ht="15.75" customHeight="1" spans="3:246">
      <c r="C6672" s="97"/>
      <c r="D6672" s="98"/>
      <c r="F6672" s="99"/>
      <c r="G6672" s="98"/>
      <c r="IE6672" s="79"/>
      <c r="IF6672" s="79"/>
      <c r="IG6672" s="79"/>
      <c r="IH6672" s="79"/>
      <c r="II6672" s="79"/>
      <c r="IJ6672" s="79"/>
      <c r="IK6672" s="79"/>
      <c r="IL6672" s="79"/>
    </row>
    <row r="6673" s="93" customFormat="1" ht="15.75" customHeight="1" spans="3:246">
      <c r="C6673" s="97"/>
      <c r="D6673" s="98"/>
      <c r="F6673" s="99"/>
      <c r="G6673" s="98"/>
      <c r="IE6673" s="79"/>
      <c r="IF6673" s="79"/>
      <c r="IG6673" s="79"/>
      <c r="IH6673" s="79"/>
      <c r="II6673" s="79"/>
      <c r="IJ6673" s="79"/>
      <c r="IK6673" s="79"/>
      <c r="IL6673" s="79"/>
    </row>
    <row r="6674" s="93" customFormat="1" ht="15.75" customHeight="1" spans="3:246">
      <c r="C6674" s="97"/>
      <c r="D6674" s="98"/>
      <c r="F6674" s="99"/>
      <c r="G6674" s="98"/>
      <c r="IE6674" s="79"/>
      <c r="IF6674" s="79"/>
      <c r="IG6674" s="79"/>
      <c r="IH6674" s="79"/>
      <c r="II6674" s="79"/>
      <c r="IJ6674" s="79"/>
      <c r="IK6674" s="79"/>
      <c r="IL6674" s="79"/>
    </row>
    <row r="6675" s="93" customFormat="1" ht="15.75" customHeight="1" spans="3:246">
      <c r="C6675" s="97"/>
      <c r="D6675" s="98"/>
      <c r="F6675" s="99"/>
      <c r="G6675" s="98"/>
      <c r="IE6675" s="79"/>
      <c r="IF6675" s="79"/>
      <c r="IG6675" s="79"/>
      <c r="IH6675" s="79"/>
      <c r="II6675" s="79"/>
      <c r="IJ6675" s="79"/>
      <c r="IK6675" s="79"/>
      <c r="IL6675" s="79"/>
    </row>
    <row r="6676" s="93" customFormat="1" ht="15.75" customHeight="1" spans="3:246">
      <c r="C6676" s="97"/>
      <c r="D6676" s="98"/>
      <c r="F6676" s="99"/>
      <c r="G6676" s="98"/>
      <c r="IE6676" s="79"/>
      <c r="IF6676" s="79"/>
      <c r="IG6676" s="79"/>
      <c r="IH6676" s="79"/>
      <c r="II6676" s="79"/>
      <c r="IJ6676" s="79"/>
      <c r="IK6676" s="79"/>
      <c r="IL6676" s="79"/>
    </row>
    <row r="6677" s="93" customFormat="1" ht="15.75" customHeight="1" spans="3:246">
      <c r="C6677" s="97"/>
      <c r="D6677" s="98"/>
      <c r="F6677" s="99"/>
      <c r="G6677" s="98"/>
      <c r="IE6677" s="79"/>
      <c r="IF6677" s="79"/>
      <c r="IG6677" s="79"/>
      <c r="IH6677" s="79"/>
      <c r="II6677" s="79"/>
      <c r="IJ6677" s="79"/>
      <c r="IK6677" s="79"/>
      <c r="IL6677" s="79"/>
    </row>
    <row r="6678" s="93" customFormat="1" ht="15.75" customHeight="1" spans="3:246">
      <c r="C6678" s="97"/>
      <c r="D6678" s="98"/>
      <c r="F6678" s="99"/>
      <c r="G6678" s="98"/>
      <c r="IE6678" s="79"/>
      <c r="IF6678" s="79"/>
      <c r="IG6678" s="79"/>
      <c r="IH6678" s="79"/>
      <c r="II6678" s="79"/>
      <c r="IJ6678" s="79"/>
      <c r="IK6678" s="79"/>
      <c r="IL6678" s="79"/>
    </row>
    <row r="6679" s="93" customFormat="1" ht="15.75" customHeight="1" spans="3:246">
      <c r="C6679" s="97"/>
      <c r="D6679" s="98"/>
      <c r="F6679" s="99"/>
      <c r="G6679" s="98"/>
      <c r="IE6679" s="79"/>
      <c r="IF6679" s="79"/>
      <c r="IG6679" s="79"/>
      <c r="IH6679" s="79"/>
      <c r="II6679" s="79"/>
      <c r="IJ6679" s="79"/>
      <c r="IK6679" s="79"/>
      <c r="IL6679" s="79"/>
    </row>
    <row r="6680" s="93" customFormat="1" ht="15.75" customHeight="1" spans="3:246">
      <c r="C6680" s="97"/>
      <c r="D6680" s="98"/>
      <c r="F6680" s="99"/>
      <c r="G6680" s="98"/>
      <c r="IE6680" s="79"/>
      <c r="IF6680" s="79"/>
      <c r="IG6680" s="79"/>
      <c r="IH6680" s="79"/>
      <c r="II6680" s="79"/>
      <c r="IJ6680" s="79"/>
      <c r="IK6680" s="79"/>
      <c r="IL6680" s="79"/>
    </row>
    <row r="6681" s="93" customFormat="1" ht="15.75" customHeight="1" spans="3:246">
      <c r="C6681" s="97"/>
      <c r="D6681" s="98"/>
      <c r="F6681" s="99"/>
      <c r="G6681" s="98"/>
      <c r="IE6681" s="79"/>
      <c r="IF6681" s="79"/>
      <c r="IG6681" s="79"/>
      <c r="IH6681" s="79"/>
      <c r="II6681" s="79"/>
      <c r="IJ6681" s="79"/>
      <c r="IK6681" s="79"/>
      <c r="IL6681" s="79"/>
    </row>
    <row r="6682" s="93" customFormat="1" ht="15.75" customHeight="1" spans="3:246">
      <c r="C6682" s="97"/>
      <c r="D6682" s="98"/>
      <c r="F6682" s="99"/>
      <c r="G6682" s="98"/>
      <c r="IE6682" s="79"/>
      <c r="IF6682" s="79"/>
      <c r="IG6682" s="79"/>
      <c r="IH6682" s="79"/>
      <c r="II6682" s="79"/>
      <c r="IJ6682" s="79"/>
      <c r="IK6682" s="79"/>
      <c r="IL6682" s="79"/>
    </row>
    <row r="6683" s="93" customFormat="1" ht="15.75" customHeight="1" spans="3:246">
      <c r="C6683" s="97"/>
      <c r="D6683" s="98"/>
      <c r="F6683" s="99"/>
      <c r="G6683" s="98"/>
      <c r="IE6683" s="79"/>
      <c r="IF6683" s="79"/>
      <c r="IG6683" s="79"/>
      <c r="IH6683" s="79"/>
      <c r="II6683" s="79"/>
      <c r="IJ6683" s="79"/>
      <c r="IK6683" s="79"/>
      <c r="IL6683" s="79"/>
    </row>
    <row r="6684" s="93" customFormat="1" ht="15.75" customHeight="1" spans="3:246">
      <c r="C6684" s="97"/>
      <c r="D6684" s="98"/>
      <c r="F6684" s="99"/>
      <c r="G6684" s="98"/>
      <c r="IE6684" s="79"/>
      <c r="IF6684" s="79"/>
      <c r="IG6684" s="79"/>
      <c r="IH6684" s="79"/>
      <c r="II6684" s="79"/>
      <c r="IJ6684" s="79"/>
      <c r="IK6684" s="79"/>
      <c r="IL6684" s="79"/>
    </row>
    <row r="6685" s="93" customFormat="1" ht="15.75" customHeight="1" spans="3:246">
      <c r="C6685" s="97"/>
      <c r="D6685" s="98"/>
      <c r="F6685" s="99"/>
      <c r="G6685" s="98"/>
      <c r="IE6685" s="79"/>
      <c r="IF6685" s="79"/>
      <c r="IG6685" s="79"/>
      <c r="IH6685" s="79"/>
      <c r="II6685" s="79"/>
      <c r="IJ6685" s="79"/>
      <c r="IK6685" s="79"/>
      <c r="IL6685" s="79"/>
    </row>
    <row r="6686" s="93" customFormat="1" ht="15.75" customHeight="1" spans="3:246">
      <c r="C6686" s="97"/>
      <c r="D6686" s="98"/>
      <c r="F6686" s="99"/>
      <c r="G6686" s="98"/>
      <c r="IE6686" s="79"/>
      <c r="IF6686" s="79"/>
      <c r="IG6686" s="79"/>
      <c r="IH6686" s="79"/>
      <c r="II6686" s="79"/>
      <c r="IJ6686" s="79"/>
      <c r="IK6686" s="79"/>
      <c r="IL6686" s="79"/>
    </row>
    <row r="6687" s="93" customFormat="1" ht="15.75" customHeight="1" spans="3:246">
      <c r="C6687" s="97"/>
      <c r="D6687" s="98"/>
      <c r="F6687" s="99"/>
      <c r="G6687" s="98"/>
      <c r="IE6687" s="79"/>
      <c r="IF6687" s="79"/>
      <c r="IG6687" s="79"/>
      <c r="IH6687" s="79"/>
      <c r="II6687" s="79"/>
      <c r="IJ6687" s="79"/>
      <c r="IK6687" s="79"/>
      <c r="IL6687" s="79"/>
    </row>
    <row r="6688" s="93" customFormat="1" ht="15.75" customHeight="1" spans="3:246">
      <c r="C6688" s="97"/>
      <c r="D6688" s="98"/>
      <c r="F6688" s="99"/>
      <c r="G6688" s="98"/>
      <c r="IE6688" s="79"/>
      <c r="IF6688" s="79"/>
      <c r="IG6688" s="79"/>
      <c r="IH6688" s="79"/>
      <c r="II6688" s="79"/>
      <c r="IJ6688" s="79"/>
      <c r="IK6688" s="79"/>
      <c r="IL6688" s="79"/>
    </row>
    <row r="6689" s="93" customFormat="1" ht="15.75" customHeight="1" spans="3:246">
      <c r="C6689" s="97"/>
      <c r="D6689" s="98"/>
      <c r="F6689" s="99"/>
      <c r="G6689" s="98"/>
      <c r="IE6689" s="79"/>
      <c r="IF6689" s="79"/>
      <c r="IG6689" s="79"/>
      <c r="IH6689" s="79"/>
      <c r="II6689" s="79"/>
      <c r="IJ6689" s="79"/>
      <c r="IK6689" s="79"/>
      <c r="IL6689" s="79"/>
    </row>
    <row r="6690" s="93" customFormat="1" ht="15.75" customHeight="1" spans="3:246">
      <c r="C6690" s="97"/>
      <c r="D6690" s="98"/>
      <c r="F6690" s="99"/>
      <c r="G6690" s="98"/>
      <c r="IE6690" s="79"/>
      <c r="IF6690" s="79"/>
      <c r="IG6690" s="79"/>
      <c r="IH6690" s="79"/>
      <c r="II6690" s="79"/>
      <c r="IJ6690" s="79"/>
      <c r="IK6690" s="79"/>
      <c r="IL6690" s="79"/>
    </row>
    <row r="6691" s="93" customFormat="1" ht="15.75" customHeight="1" spans="3:246">
      <c r="C6691" s="97"/>
      <c r="D6691" s="98"/>
      <c r="F6691" s="99"/>
      <c r="G6691" s="98"/>
      <c r="IE6691" s="79"/>
      <c r="IF6691" s="79"/>
      <c r="IG6691" s="79"/>
      <c r="IH6691" s="79"/>
      <c r="II6691" s="79"/>
      <c r="IJ6691" s="79"/>
      <c r="IK6691" s="79"/>
      <c r="IL6691" s="79"/>
    </row>
    <row r="6692" s="93" customFormat="1" ht="15.75" customHeight="1" spans="3:246">
      <c r="C6692" s="97"/>
      <c r="D6692" s="98"/>
      <c r="F6692" s="99"/>
      <c r="G6692" s="98"/>
      <c r="IE6692" s="79"/>
      <c r="IF6692" s="79"/>
      <c r="IG6692" s="79"/>
      <c r="IH6692" s="79"/>
      <c r="II6692" s="79"/>
      <c r="IJ6692" s="79"/>
      <c r="IK6692" s="79"/>
      <c r="IL6692" s="79"/>
    </row>
    <row r="6693" s="93" customFormat="1" ht="15.75" customHeight="1" spans="3:246">
      <c r="C6693" s="97"/>
      <c r="D6693" s="98"/>
      <c r="F6693" s="99"/>
      <c r="G6693" s="98"/>
      <c r="IE6693" s="79"/>
      <c r="IF6693" s="79"/>
      <c r="IG6693" s="79"/>
      <c r="IH6693" s="79"/>
      <c r="II6693" s="79"/>
      <c r="IJ6693" s="79"/>
      <c r="IK6693" s="79"/>
      <c r="IL6693" s="79"/>
    </row>
    <row r="6694" s="93" customFormat="1" ht="15.75" customHeight="1" spans="3:246">
      <c r="C6694" s="97"/>
      <c r="D6694" s="98"/>
      <c r="F6694" s="99"/>
      <c r="G6694" s="98"/>
      <c r="IE6694" s="79"/>
      <c r="IF6694" s="79"/>
      <c r="IG6694" s="79"/>
      <c r="IH6694" s="79"/>
      <c r="II6694" s="79"/>
      <c r="IJ6694" s="79"/>
      <c r="IK6694" s="79"/>
      <c r="IL6694" s="79"/>
    </row>
    <row r="6695" s="93" customFormat="1" ht="15.75" customHeight="1" spans="3:246">
      <c r="C6695" s="97"/>
      <c r="D6695" s="98"/>
      <c r="F6695" s="99"/>
      <c r="G6695" s="98"/>
      <c r="IE6695" s="79"/>
      <c r="IF6695" s="79"/>
      <c r="IG6695" s="79"/>
      <c r="IH6695" s="79"/>
      <c r="II6695" s="79"/>
      <c r="IJ6695" s="79"/>
      <c r="IK6695" s="79"/>
      <c r="IL6695" s="79"/>
    </row>
    <row r="6696" s="93" customFormat="1" ht="15.75" customHeight="1" spans="3:246">
      <c r="C6696" s="97"/>
      <c r="D6696" s="98"/>
      <c r="F6696" s="99"/>
      <c r="G6696" s="98"/>
      <c r="IE6696" s="79"/>
      <c r="IF6696" s="79"/>
      <c r="IG6696" s="79"/>
      <c r="IH6696" s="79"/>
      <c r="II6696" s="79"/>
      <c r="IJ6696" s="79"/>
      <c r="IK6696" s="79"/>
      <c r="IL6696" s="79"/>
    </row>
    <row r="6697" s="93" customFormat="1" ht="15.75" customHeight="1" spans="3:246">
      <c r="C6697" s="97"/>
      <c r="D6697" s="98"/>
      <c r="F6697" s="99"/>
      <c r="G6697" s="98"/>
      <c r="IE6697" s="79"/>
      <c r="IF6697" s="79"/>
      <c r="IG6697" s="79"/>
      <c r="IH6697" s="79"/>
      <c r="II6697" s="79"/>
      <c r="IJ6697" s="79"/>
      <c r="IK6697" s="79"/>
      <c r="IL6697" s="79"/>
    </row>
    <row r="6698" s="93" customFormat="1" ht="15.75" customHeight="1" spans="3:246">
      <c r="C6698" s="97"/>
      <c r="D6698" s="98"/>
      <c r="F6698" s="99"/>
      <c r="G6698" s="98"/>
      <c r="IE6698" s="79"/>
      <c r="IF6698" s="79"/>
      <c r="IG6698" s="79"/>
      <c r="IH6698" s="79"/>
      <c r="II6698" s="79"/>
      <c r="IJ6698" s="79"/>
      <c r="IK6698" s="79"/>
      <c r="IL6698" s="79"/>
    </row>
    <row r="6699" s="93" customFormat="1" ht="15.75" customHeight="1" spans="3:246">
      <c r="C6699" s="97"/>
      <c r="D6699" s="98"/>
      <c r="F6699" s="99"/>
      <c r="G6699" s="98"/>
      <c r="IE6699" s="79"/>
      <c r="IF6699" s="79"/>
      <c r="IG6699" s="79"/>
      <c r="IH6699" s="79"/>
      <c r="II6699" s="79"/>
      <c r="IJ6699" s="79"/>
      <c r="IK6699" s="79"/>
      <c r="IL6699" s="79"/>
    </row>
    <row r="6700" s="93" customFormat="1" ht="15.75" customHeight="1" spans="3:246">
      <c r="C6700" s="97"/>
      <c r="D6700" s="98"/>
      <c r="F6700" s="99"/>
      <c r="G6700" s="98"/>
      <c r="IE6700" s="79"/>
      <c r="IF6700" s="79"/>
      <c r="IG6700" s="79"/>
      <c r="IH6700" s="79"/>
      <c r="II6700" s="79"/>
      <c r="IJ6700" s="79"/>
      <c r="IK6700" s="79"/>
      <c r="IL6700" s="79"/>
    </row>
    <row r="6701" s="93" customFormat="1" ht="15.75" customHeight="1" spans="3:246">
      <c r="C6701" s="97"/>
      <c r="D6701" s="98"/>
      <c r="F6701" s="99"/>
      <c r="G6701" s="98"/>
      <c r="IE6701" s="79"/>
      <c r="IF6701" s="79"/>
      <c r="IG6701" s="79"/>
      <c r="IH6701" s="79"/>
      <c r="II6701" s="79"/>
      <c r="IJ6701" s="79"/>
      <c r="IK6701" s="79"/>
      <c r="IL6701" s="79"/>
    </row>
    <row r="6702" s="93" customFormat="1" ht="15.75" customHeight="1" spans="3:246">
      <c r="C6702" s="97"/>
      <c r="D6702" s="98"/>
      <c r="F6702" s="99"/>
      <c r="G6702" s="98"/>
      <c r="IE6702" s="79"/>
      <c r="IF6702" s="79"/>
      <c r="IG6702" s="79"/>
      <c r="IH6702" s="79"/>
      <c r="II6702" s="79"/>
      <c r="IJ6702" s="79"/>
      <c r="IK6702" s="79"/>
      <c r="IL6702" s="79"/>
    </row>
    <row r="6703" s="93" customFormat="1" ht="15.75" customHeight="1" spans="3:246">
      <c r="C6703" s="97"/>
      <c r="D6703" s="98"/>
      <c r="F6703" s="99"/>
      <c r="G6703" s="98"/>
      <c r="IE6703" s="79"/>
      <c r="IF6703" s="79"/>
      <c r="IG6703" s="79"/>
      <c r="IH6703" s="79"/>
      <c r="II6703" s="79"/>
      <c r="IJ6703" s="79"/>
      <c r="IK6703" s="79"/>
      <c r="IL6703" s="79"/>
    </row>
    <row r="6704" s="93" customFormat="1" ht="15.75" customHeight="1" spans="3:246">
      <c r="C6704" s="97"/>
      <c r="D6704" s="98"/>
      <c r="F6704" s="99"/>
      <c r="G6704" s="98"/>
      <c r="IE6704" s="79"/>
      <c r="IF6704" s="79"/>
      <c r="IG6704" s="79"/>
      <c r="IH6704" s="79"/>
      <c r="II6704" s="79"/>
      <c r="IJ6704" s="79"/>
      <c r="IK6704" s="79"/>
      <c r="IL6704" s="79"/>
    </row>
    <row r="6705" s="93" customFormat="1" ht="15.75" customHeight="1" spans="3:246">
      <c r="C6705" s="97"/>
      <c r="D6705" s="98"/>
      <c r="F6705" s="99"/>
      <c r="G6705" s="98"/>
      <c r="IE6705" s="79"/>
      <c r="IF6705" s="79"/>
      <c r="IG6705" s="79"/>
      <c r="IH6705" s="79"/>
      <c r="II6705" s="79"/>
      <c r="IJ6705" s="79"/>
      <c r="IK6705" s="79"/>
      <c r="IL6705" s="79"/>
    </row>
    <row r="6706" s="93" customFormat="1" ht="15.75" customHeight="1" spans="3:246">
      <c r="C6706" s="97"/>
      <c r="D6706" s="98"/>
      <c r="F6706" s="99"/>
      <c r="G6706" s="98"/>
      <c r="IE6706" s="79"/>
      <c r="IF6706" s="79"/>
      <c r="IG6706" s="79"/>
      <c r="IH6706" s="79"/>
      <c r="II6706" s="79"/>
      <c r="IJ6706" s="79"/>
      <c r="IK6706" s="79"/>
      <c r="IL6706" s="79"/>
    </row>
    <row r="6707" s="93" customFormat="1" ht="15.75" customHeight="1" spans="3:246">
      <c r="C6707" s="97"/>
      <c r="D6707" s="98"/>
      <c r="F6707" s="99"/>
      <c r="G6707" s="98"/>
      <c r="IE6707" s="79"/>
      <c r="IF6707" s="79"/>
      <c r="IG6707" s="79"/>
      <c r="IH6707" s="79"/>
      <c r="II6707" s="79"/>
      <c r="IJ6707" s="79"/>
      <c r="IK6707" s="79"/>
      <c r="IL6707" s="79"/>
    </row>
    <row r="6708" s="93" customFormat="1" ht="15.75" customHeight="1" spans="3:246">
      <c r="C6708" s="97"/>
      <c r="D6708" s="98"/>
      <c r="F6708" s="99"/>
      <c r="G6708" s="98"/>
      <c r="IE6708" s="79"/>
      <c r="IF6708" s="79"/>
      <c r="IG6708" s="79"/>
      <c r="IH6708" s="79"/>
      <c r="II6708" s="79"/>
      <c r="IJ6708" s="79"/>
      <c r="IK6708" s="79"/>
      <c r="IL6708" s="79"/>
    </row>
    <row r="6709" s="93" customFormat="1" ht="15.75" customHeight="1" spans="3:246">
      <c r="C6709" s="97"/>
      <c r="D6709" s="98"/>
      <c r="F6709" s="99"/>
      <c r="G6709" s="98"/>
      <c r="IE6709" s="79"/>
      <c r="IF6709" s="79"/>
      <c r="IG6709" s="79"/>
      <c r="IH6709" s="79"/>
      <c r="II6709" s="79"/>
      <c r="IJ6709" s="79"/>
      <c r="IK6709" s="79"/>
      <c r="IL6709" s="79"/>
    </row>
    <row r="6710" s="93" customFormat="1" ht="15.75" customHeight="1" spans="3:246">
      <c r="C6710" s="97"/>
      <c r="D6710" s="98"/>
      <c r="F6710" s="99"/>
      <c r="G6710" s="98"/>
      <c r="IE6710" s="79"/>
      <c r="IF6710" s="79"/>
      <c r="IG6710" s="79"/>
      <c r="IH6710" s="79"/>
      <c r="II6710" s="79"/>
      <c r="IJ6710" s="79"/>
      <c r="IK6710" s="79"/>
      <c r="IL6710" s="79"/>
    </row>
    <row r="6711" s="93" customFormat="1" ht="15.75" customHeight="1" spans="3:246">
      <c r="C6711" s="97"/>
      <c r="D6711" s="98"/>
      <c r="F6711" s="99"/>
      <c r="G6711" s="98"/>
      <c r="IE6711" s="79"/>
      <c r="IF6711" s="79"/>
      <c r="IG6711" s="79"/>
      <c r="IH6711" s="79"/>
      <c r="II6711" s="79"/>
      <c r="IJ6711" s="79"/>
      <c r="IK6711" s="79"/>
      <c r="IL6711" s="79"/>
    </row>
    <row r="6712" s="93" customFormat="1" ht="15.75" customHeight="1" spans="3:246">
      <c r="C6712" s="97"/>
      <c r="D6712" s="98"/>
      <c r="F6712" s="99"/>
      <c r="G6712" s="98"/>
      <c r="IE6712" s="79"/>
      <c r="IF6712" s="79"/>
      <c r="IG6712" s="79"/>
      <c r="IH6712" s="79"/>
      <c r="II6712" s="79"/>
      <c r="IJ6712" s="79"/>
      <c r="IK6712" s="79"/>
      <c r="IL6712" s="79"/>
    </row>
    <row r="6713" s="93" customFormat="1" ht="15.75" customHeight="1" spans="3:246">
      <c r="C6713" s="97"/>
      <c r="D6713" s="98"/>
      <c r="F6713" s="99"/>
      <c r="G6713" s="98"/>
      <c r="IE6713" s="79"/>
      <c r="IF6713" s="79"/>
      <c r="IG6713" s="79"/>
      <c r="IH6713" s="79"/>
      <c r="II6713" s="79"/>
      <c r="IJ6713" s="79"/>
      <c r="IK6713" s="79"/>
      <c r="IL6713" s="79"/>
    </row>
    <row r="6714" s="93" customFormat="1" ht="15.75" customHeight="1" spans="3:246">
      <c r="C6714" s="97"/>
      <c r="D6714" s="98"/>
      <c r="F6714" s="99"/>
      <c r="G6714" s="98"/>
      <c r="IE6714" s="79"/>
      <c r="IF6714" s="79"/>
      <c r="IG6714" s="79"/>
      <c r="IH6714" s="79"/>
      <c r="II6714" s="79"/>
      <c r="IJ6714" s="79"/>
      <c r="IK6714" s="79"/>
      <c r="IL6714" s="79"/>
    </row>
    <row r="6715" s="93" customFormat="1" ht="15.75" customHeight="1" spans="3:246">
      <c r="C6715" s="97"/>
      <c r="D6715" s="98"/>
      <c r="F6715" s="99"/>
      <c r="G6715" s="98"/>
      <c r="IE6715" s="79"/>
      <c r="IF6715" s="79"/>
      <c r="IG6715" s="79"/>
      <c r="IH6715" s="79"/>
      <c r="II6715" s="79"/>
      <c r="IJ6715" s="79"/>
      <c r="IK6715" s="79"/>
      <c r="IL6715" s="79"/>
    </row>
    <row r="6716" s="93" customFormat="1" ht="15.75" customHeight="1" spans="3:246">
      <c r="C6716" s="97"/>
      <c r="D6716" s="98"/>
      <c r="F6716" s="99"/>
      <c r="G6716" s="98"/>
      <c r="IE6716" s="79"/>
      <c r="IF6716" s="79"/>
      <c r="IG6716" s="79"/>
      <c r="IH6716" s="79"/>
      <c r="II6716" s="79"/>
      <c r="IJ6716" s="79"/>
      <c r="IK6716" s="79"/>
      <c r="IL6716" s="79"/>
    </row>
    <row r="6717" s="93" customFormat="1" ht="15.75" customHeight="1" spans="3:246">
      <c r="C6717" s="97"/>
      <c r="D6717" s="98"/>
      <c r="F6717" s="99"/>
      <c r="G6717" s="98"/>
      <c r="IE6717" s="79"/>
      <c r="IF6717" s="79"/>
      <c r="IG6717" s="79"/>
      <c r="IH6717" s="79"/>
      <c r="II6717" s="79"/>
      <c r="IJ6717" s="79"/>
      <c r="IK6717" s="79"/>
      <c r="IL6717" s="79"/>
    </row>
    <row r="6718" s="93" customFormat="1" ht="15.75" customHeight="1" spans="3:246">
      <c r="C6718" s="97"/>
      <c r="D6718" s="98"/>
      <c r="F6718" s="99"/>
      <c r="G6718" s="98"/>
      <c r="IE6718" s="79"/>
      <c r="IF6718" s="79"/>
      <c r="IG6718" s="79"/>
      <c r="IH6718" s="79"/>
      <c r="II6718" s="79"/>
      <c r="IJ6718" s="79"/>
      <c r="IK6718" s="79"/>
      <c r="IL6718" s="79"/>
    </row>
    <row r="6719" s="93" customFormat="1" ht="15.75" customHeight="1" spans="3:246">
      <c r="C6719" s="97"/>
      <c r="D6719" s="98"/>
      <c r="F6719" s="99"/>
      <c r="G6719" s="98"/>
      <c r="IE6719" s="79"/>
      <c r="IF6719" s="79"/>
      <c r="IG6719" s="79"/>
      <c r="IH6719" s="79"/>
      <c r="II6719" s="79"/>
      <c r="IJ6719" s="79"/>
      <c r="IK6719" s="79"/>
      <c r="IL6719" s="79"/>
    </row>
    <row r="6720" s="93" customFormat="1" ht="15.75" customHeight="1" spans="3:246">
      <c r="C6720" s="97"/>
      <c r="D6720" s="98"/>
      <c r="F6720" s="99"/>
      <c r="G6720" s="98"/>
      <c r="IE6720" s="79"/>
      <c r="IF6720" s="79"/>
      <c r="IG6720" s="79"/>
      <c r="IH6720" s="79"/>
      <c r="II6720" s="79"/>
      <c r="IJ6720" s="79"/>
      <c r="IK6720" s="79"/>
      <c r="IL6720" s="79"/>
    </row>
    <row r="6721" s="93" customFormat="1" ht="15.75" customHeight="1" spans="3:246">
      <c r="C6721" s="97"/>
      <c r="D6721" s="98"/>
      <c r="F6721" s="99"/>
      <c r="G6721" s="98"/>
      <c r="IE6721" s="79"/>
      <c r="IF6721" s="79"/>
      <c r="IG6721" s="79"/>
      <c r="IH6721" s="79"/>
      <c r="II6721" s="79"/>
      <c r="IJ6721" s="79"/>
      <c r="IK6721" s="79"/>
      <c r="IL6721" s="79"/>
    </row>
    <row r="6722" s="93" customFormat="1" ht="15.75" customHeight="1" spans="3:246">
      <c r="C6722" s="97"/>
      <c r="D6722" s="98"/>
      <c r="F6722" s="99"/>
      <c r="G6722" s="98"/>
      <c r="IE6722" s="79"/>
      <c r="IF6722" s="79"/>
      <c r="IG6722" s="79"/>
      <c r="IH6722" s="79"/>
      <c r="II6722" s="79"/>
      <c r="IJ6722" s="79"/>
      <c r="IK6722" s="79"/>
      <c r="IL6722" s="79"/>
    </row>
    <row r="6723" s="93" customFormat="1" ht="15.75" customHeight="1" spans="3:246">
      <c r="C6723" s="97"/>
      <c r="D6723" s="98"/>
      <c r="F6723" s="99"/>
      <c r="G6723" s="98"/>
      <c r="IE6723" s="79"/>
      <c r="IF6723" s="79"/>
      <c r="IG6723" s="79"/>
      <c r="IH6723" s="79"/>
      <c r="II6723" s="79"/>
      <c r="IJ6723" s="79"/>
      <c r="IK6723" s="79"/>
      <c r="IL6723" s="79"/>
    </row>
    <row r="6724" s="93" customFormat="1" ht="15.75" customHeight="1" spans="3:246">
      <c r="C6724" s="97"/>
      <c r="D6724" s="98"/>
      <c r="F6724" s="99"/>
      <c r="G6724" s="98"/>
      <c r="IE6724" s="79"/>
      <c r="IF6724" s="79"/>
      <c r="IG6724" s="79"/>
      <c r="IH6724" s="79"/>
      <c r="II6724" s="79"/>
      <c r="IJ6724" s="79"/>
      <c r="IK6724" s="79"/>
      <c r="IL6724" s="79"/>
    </row>
    <row r="6725" s="93" customFormat="1" ht="15.75" customHeight="1" spans="3:246">
      <c r="C6725" s="97"/>
      <c r="D6725" s="98"/>
      <c r="F6725" s="99"/>
      <c r="G6725" s="98"/>
      <c r="IE6725" s="79"/>
      <c r="IF6725" s="79"/>
      <c r="IG6725" s="79"/>
      <c r="IH6725" s="79"/>
      <c r="II6725" s="79"/>
      <c r="IJ6725" s="79"/>
      <c r="IK6725" s="79"/>
      <c r="IL6725" s="79"/>
    </row>
    <row r="6726" s="93" customFormat="1" ht="15.75" customHeight="1" spans="3:246">
      <c r="C6726" s="97"/>
      <c r="D6726" s="98"/>
      <c r="F6726" s="99"/>
      <c r="G6726" s="98"/>
      <c r="IE6726" s="79"/>
      <c r="IF6726" s="79"/>
      <c r="IG6726" s="79"/>
      <c r="IH6726" s="79"/>
      <c r="II6726" s="79"/>
      <c r="IJ6726" s="79"/>
      <c r="IK6726" s="79"/>
      <c r="IL6726" s="79"/>
    </row>
    <row r="6727" s="93" customFormat="1" ht="15.75" customHeight="1" spans="3:246">
      <c r="C6727" s="97"/>
      <c r="D6727" s="98"/>
      <c r="F6727" s="99"/>
      <c r="G6727" s="98"/>
      <c r="IE6727" s="79"/>
      <c r="IF6727" s="79"/>
      <c r="IG6727" s="79"/>
      <c r="IH6727" s="79"/>
      <c r="II6727" s="79"/>
      <c r="IJ6727" s="79"/>
      <c r="IK6727" s="79"/>
      <c r="IL6727" s="79"/>
    </row>
    <row r="6728" s="93" customFormat="1" ht="15.75" customHeight="1" spans="3:246">
      <c r="C6728" s="97"/>
      <c r="D6728" s="98"/>
      <c r="F6728" s="99"/>
      <c r="G6728" s="98"/>
      <c r="IE6728" s="79"/>
      <c r="IF6728" s="79"/>
      <c r="IG6728" s="79"/>
      <c r="IH6728" s="79"/>
      <c r="II6728" s="79"/>
      <c r="IJ6728" s="79"/>
      <c r="IK6728" s="79"/>
      <c r="IL6728" s="79"/>
    </row>
    <row r="6729" s="93" customFormat="1" ht="15.75" customHeight="1" spans="3:246">
      <c r="C6729" s="97"/>
      <c r="D6729" s="98"/>
      <c r="F6729" s="99"/>
      <c r="G6729" s="98"/>
      <c r="IE6729" s="79"/>
      <c r="IF6729" s="79"/>
      <c r="IG6729" s="79"/>
      <c r="IH6729" s="79"/>
      <c r="II6729" s="79"/>
      <c r="IJ6729" s="79"/>
      <c r="IK6729" s="79"/>
      <c r="IL6729" s="79"/>
    </row>
    <row r="6730" s="93" customFormat="1" ht="15.75" customHeight="1" spans="3:246">
      <c r="C6730" s="97"/>
      <c r="D6730" s="98"/>
      <c r="F6730" s="99"/>
      <c r="G6730" s="98"/>
      <c r="IE6730" s="79"/>
      <c r="IF6730" s="79"/>
      <c r="IG6730" s="79"/>
      <c r="IH6730" s="79"/>
      <c r="II6730" s="79"/>
      <c r="IJ6730" s="79"/>
      <c r="IK6730" s="79"/>
      <c r="IL6730" s="79"/>
    </row>
    <row r="6731" s="93" customFormat="1" ht="15.75" customHeight="1" spans="3:246">
      <c r="C6731" s="97"/>
      <c r="D6731" s="98"/>
      <c r="F6731" s="99"/>
      <c r="G6731" s="98"/>
      <c r="IE6731" s="79"/>
      <c r="IF6731" s="79"/>
      <c r="IG6731" s="79"/>
      <c r="IH6731" s="79"/>
      <c r="II6731" s="79"/>
      <c r="IJ6731" s="79"/>
      <c r="IK6731" s="79"/>
      <c r="IL6731" s="79"/>
    </row>
    <row r="6732" s="93" customFormat="1" ht="15.75" customHeight="1" spans="3:246">
      <c r="C6732" s="97"/>
      <c r="D6732" s="98"/>
      <c r="F6732" s="99"/>
      <c r="G6732" s="98"/>
      <c r="IE6732" s="79"/>
      <c r="IF6732" s="79"/>
      <c r="IG6732" s="79"/>
      <c r="IH6732" s="79"/>
      <c r="II6732" s="79"/>
      <c r="IJ6732" s="79"/>
      <c r="IK6732" s="79"/>
      <c r="IL6732" s="79"/>
    </row>
    <row r="6733" s="93" customFormat="1" ht="15.75" customHeight="1" spans="3:246">
      <c r="C6733" s="97"/>
      <c r="D6733" s="98"/>
      <c r="F6733" s="99"/>
      <c r="G6733" s="98"/>
      <c r="IE6733" s="79"/>
      <c r="IF6733" s="79"/>
      <c r="IG6733" s="79"/>
      <c r="IH6733" s="79"/>
      <c r="II6733" s="79"/>
      <c r="IJ6733" s="79"/>
      <c r="IK6733" s="79"/>
      <c r="IL6733" s="79"/>
    </row>
    <row r="6734" s="93" customFormat="1" ht="15.75" customHeight="1" spans="3:246">
      <c r="C6734" s="97"/>
      <c r="D6734" s="98"/>
      <c r="F6734" s="99"/>
      <c r="G6734" s="98"/>
      <c r="IE6734" s="79"/>
      <c r="IF6734" s="79"/>
      <c r="IG6734" s="79"/>
      <c r="IH6734" s="79"/>
      <c r="II6734" s="79"/>
      <c r="IJ6734" s="79"/>
      <c r="IK6734" s="79"/>
      <c r="IL6734" s="79"/>
    </row>
    <row r="6735" s="93" customFormat="1" ht="15.75" customHeight="1" spans="3:246">
      <c r="C6735" s="97"/>
      <c r="D6735" s="98"/>
      <c r="F6735" s="99"/>
      <c r="G6735" s="98"/>
      <c r="IE6735" s="79"/>
      <c r="IF6735" s="79"/>
      <c r="IG6735" s="79"/>
      <c r="IH6735" s="79"/>
      <c r="II6735" s="79"/>
      <c r="IJ6735" s="79"/>
      <c r="IK6735" s="79"/>
      <c r="IL6735" s="79"/>
    </row>
    <row r="6736" s="93" customFormat="1" ht="15.75" customHeight="1" spans="3:246">
      <c r="C6736" s="97"/>
      <c r="D6736" s="98"/>
      <c r="F6736" s="99"/>
      <c r="G6736" s="98"/>
      <c r="IE6736" s="79"/>
      <c r="IF6736" s="79"/>
      <c r="IG6736" s="79"/>
      <c r="IH6736" s="79"/>
      <c r="II6736" s="79"/>
      <c r="IJ6736" s="79"/>
      <c r="IK6736" s="79"/>
      <c r="IL6736" s="79"/>
    </row>
    <row r="6737" s="93" customFormat="1" ht="15.75" customHeight="1" spans="3:246">
      <c r="C6737" s="97"/>
      <c r="D6737" s="98"/>
      <c r="F6737" s="99"/>
      <c r="G6737" s="98"/>
      <c r="IE6737" s="79"/>
      <c r="IF6737" s="79"/>
      <c r="IG6737" s="79"/>
      <c r="IH6737" s="79"/>
      <c r="II6737" s="79"/>
      <c r="IJ6737" s="79"/>
      <c r="IK6737" s="79"/>
      <c r="IL6737" s="79"/>
    </row>
    <row r="6738" s="93" customFormat="1" ht="15.75" customHeight="1" spans="3:246">
      <c r="C6738" s="97"/>
      <c r="D6738" s="98"/>
      <c r="F6738" s="99"/>
      <c r="G6738" s="98"/>
      <c r="IE6738" s="79"/>
      <c r="IF6738" s="79"/>
      <c r="IG6738" s="79"/>
      <c r="IH6738" s="79"/>
      <c r="II6738" s="79"/>
      <c r="IJ6738" s="79"/>
      <c r="IK6738" s="79"/>
      <c r="IL6738" s="79"/>
    </row>
    <row r="6739" s="93" customFormat="1" ht="15.75" customHeight="1" spans="3:246">
      <c r="C6739" s="97"/>
      <c r="D6739" s="98"/>
      <c r="F6739" s="99"/>
      <c r="G6739" s="98"/>
      <c r="IE6739" s="79"/>
      <c r="IF6739" s="79"/>
      <c r="IG6739" s="79"/>
      <c r="IH6739" s="79"/>
      <c r="II6739" s="79"/>
      <c r="IJ6739" s="79"/>
      <c r="IK6739" s="79"/>
      <c r="IL6739" s="79"/>
    </row>
    <row r="6740" s="93" customFormat="1" ht="15.75" customHeight="1" spans="3:246">
      <c r="C6740" s="97"/>
      <c r="D6740" s="98"/>
      <c r="F6740" s="99"/>
      <c r="G6740" s="98"/>
      <c r="IE6740" s="79"/>
      <c r="IF6740" s="79"/>
      <c r="IG6740" s="79"/>
      <c r="IH6740" s="79"/>
      <c r="II6740" s="79"/>
      <c r="IJ6740" s="79"/>
      <c r="IK6740" s="79"/>
      <c r="IL6740" s="79"/>
    </row>
    <row r="6741" s="93" customFormat="1" ht="15.75" customHeight="1" spans="3:246">
      <c r="C6741" s="97"/>
      <c r="D6741" s="98"/>
      <c r="F6741" s="99"/>
      <c r="G6741" s="98"/>
      <c r="IE6741" s="79"/>
      <c r="IF6741" s="79"/>
      <c r="IG6741" s="79"/>
      <c r="IH6741" s="79"/>
      <c r="II6741" s="79"/>
      <c r="IJ6741" s="79"/>
      <c r="IK6741" s="79"/>
      <c r="IL6741" s="79"/>
    </row>
    <row r="6742" s="93" customFormat="1" ht="15.75" customHeight="1" spans="3:246">
      <c r="C6742" s="97"/>
      <c r="D6742" s="98"/>
      <c r="F6742" s="99"/>
      <c r="G6742" s="98"/>
      <c r="IE6742" s="79"/>
      <c r="IF6742" s="79"/>
      <c r="IG6742" s="79"/>
      <c r="IH6742" s="79"/>
      <c r="II6742" s="79"/>
      <c r="IJ6742" s="79"/>
      <c r="IK6742" s="79"/>
      <c r="IL6742" s="79"/>
    </row>
    <row r="6743" s="93" customFormat="1" ht="15.75" customHeight="1" spans="3:246">
      <c r="C6743" s="97"/>
      <c r="D6743" s="98"/>
      <c r="F6743" s="99"/>
      <c r="G6743" s="98"/>
      <c r="IE6743" s="79"/>
      <c r="IF6743" s="79"/>
      <c r="IG6743" s="79"/>
      <c r="IH6743" s="79"/>
      <c r="II6743" s="79"/>
      <c r="IJ6743" s="79"/>
      <c r="IK6743" s="79"/>
      <c r="IL6743" s="79"/>
    </row>
    <row r="6744" s="93" customFormat="1" ht="15.75" customHeight="1" spans="3:246">
      <c r="C6744" s="97"/>
      <c r="D6744" s="98"/>
      <c r="F6744" s="99"/>
      <c r="G6744" s="98"/>
      <c r="IE6744" s="79"/>
      <c r="IF6744" s="79"/>
      <c r="IG6744" s="79"/>
      <c r="IH6744" s="79"/>
      <c r="II6744" s="79"/>
      <c r="IJ6744" s="79"/>
      <c r="IK6744" s="79"/>
      <c r="IL6744" s="79"/>
    </row>
    <row r="6745" s="93" customFormat="1" ht="15.75" customHeight="1" spans="3:246">
      <c r="C6745" s="97"/>
      <c r="D6745" s="98"/>
      <c r="F6745" s="99"/>
      <c r="G6745" s="98"/>
      <c r="IE6745" s="79"/>
      <c r="IF6745" s="79"/>
      <c r="IG6745" s="79"/>
      <c r="IH6745" s="79"/>
      <c r="II6745" s="79"/>
      <c r="IJ6745" s="79"/>
      <c r="IK6745" s="79"/>
      <c r="IL6745" s="79"/>
    </row>
    <row r="6746" s="93" customFormat="1" ht="15.75" customHeight="1" spans="3:246">
      <c r="C6746" s="97"/>
      <c r="D6746" s="98"/>
      <c r="F6746" s="99"/>
      <c r="G6746" s="98"/>
      <c r="IE6746" s="79"/>
      <c r="IF6746" s="79"/>
      <c r="IG6746" s="79"/>
      <c r="IH6746" s="79"/>
      <c r="II6746" s="79"/>
      <c r="IJ6746" s="79"/>
      <c r="IK6746" s="79"/>
      <c r="IL6746" s="79"/>
    </row>
    <row r="6747" s="93" customFormat="1" ht="15.75" customHeight="1" spans="3:246">
      <c r="C6747" s="97"/>
      <c r="D6747" s="98"/>
      <c r="F6747" s="99"/>
      <c r="G6747" s="98"/>
      <c r="IE6747" s="79"/>
      <c r="IF6747" s="79"/>
      <c r="IG6747" s="79"/>
      <c r="IH6747" s="79"/>
      <c r="II6747" s="79"/>
      <c r="IJ6747" s="79"/>
      <c r="IK6747" s="79"/>
      <c r="IL6747" s="79"/>
    </row>
    <row r="6748" s="93" customFormat="1" ht="15.75" customHeight="1" spans="3:246">
      <c r="C6748" s="97"/>
      <c r="D6748" s="98"/>
      <c r="F6748" s="99"/>
      <c r="G6748" s="98"/>
      <c r="IE6748" s="79"/>
      <c r="IF6748" s="79"/>
      <c r="IG6748" s="79"/>
      <c r="IH6748" s="79"/>
      <c r="II6748" s="79"/>
      <c r="IJ6748" s="79"/>
      <c r="IK6748" s="79"/>
      <c r="IL6748" s="79"/>
    </row>
    <row r="6749" s="93" customFormat="1" ht="15.75" customHeight="1" spans="3:246">
      <c r="C6749" s="97"/>
      <c r="D6749" s="98"/>
      <c r="F6749" s="99"/>
      <c r="G6749" s="98"/>
      <c r="IE6749" s="79"/>
      <c r="IF6749" s="79"/>
      <c r="IG6749" s="79"/>
      <c r="IH6749" s="79"/>
      <c r="II6749" s="79"/>
      <c r="IJ6749" s="79"/>
      <c r="IK6749" s="79"/>
      <c r="IL6749" s="79"/>
    </row>
    <row r="6750" s="93" customFormat="1" ht="15.75" customHeight="1" spans="3:246">
      <c r="C6750" s="97"/>
      <c r="D6750" s="98"/>
      <c r="F6750" s="99"/>
      <c r="G6750" s="98"/>
      <c r="IE6750" s="79"/>
      <c r="IF6750" s="79"/>
      <c r="IG6750" s="79"/>
      <c r="IH6750" s="79"/>
      <c r="II6750" s="79"/>
      <c r="IJ6750" s="79"/>
      <c r="IK6750" s="79"/>
      <c r="IL6750" s="79"/>
    </row>
    <row r="6751" s="93" customFormat="1" ht="15.75" customHeight="1" spans="3:246">
      <c r="C6751" s="97"/>
      <c r="D6751" s="98"/>
      <c r="F6751" s="99"/>
      <c r="G6751" s="98"/>
      <c r="IE6751" s="79"/>
      <c r="IF6751" s="79"/>
      <c r="IG6751" s="79"/>
      <c r="IH6751" s="79"/>
      <c r="II6751" s="79"/>
      <c r="IJ6751" s="79"/>
      <c r="IK6751" s="79"/>
      <c r="IL6751" s="79"/>
    </row>
    <row r="6752" s="93" customFormat="1" ht="15.75" customHeight="1" spans="3:246">
      <c r="C6752" s="97"/>
      <c r="D6752" s="98"/>
      <c r="F6752" s="99"/>
      <c r="G6752" s="98"/>
      <c r="IE6752" s="79"/>
      <c r="IF6752" s="79"/>
      <c r="IG6752" s="79"/>
      <c r="IH6752" s="79"/>
      <c r="II6752" s="79"/>
      <c r="IJ6752" s="79"/>
      <c r="IK6752" s="79"/>
      <c r="IL6752" s="79"/>
    </row>
    <row r="6753" s="93" customFormat="1" ht="15.75" customHeight="1" spans="3:246">
      <c r="C6753" s="97"/>
      <c r="D6753" s="98"/>
      <c r="F6753" s="99"/>
      <c r="G6753" s="98"/>
      <c r="IE6753" s="79"/>
      <c r="IF6753" s="79"/>
      <c r="IG6753" s="79"/>
      <c r="IH6753" s="79"/>
      <c r="II6753" s="79"/>
      <c r="IJ6753" s="79"/>
      <c r="IK6753" s="79"/>
      <c r="IL6753" s="79"/>
    </row>
    <row r="6754" s="93" customFormat="1" ht="15.75" customHeight="1" spans="3:246">
      <c r="C6754" s="97"/>
      <c r="D6754" s="98"/>
      <c r="F6754" s="99"/>
      <c r="G6754" s="98"/>
      <c r="IE6754" s="79"/>
      <c r="IF6754" s="79"/>
      <c r="IG6754" s="79"/>
      <c r="IH6754" s="79"/>
      <c r="II6754" s="79"/>
      <c r="IJ6754" s="79"/>
      <c r="IK6754" s="79"/>
      <c r="IL6754" s="79"/>
    </row>
    <row r="6755" s="93" customFormat="1" ht="15.75" customHeight="1" spans="3:246">
      <c r="C6755" s="97"/>
      <c r="D6755" s="98"/>
      <c r="F6755" s="99"/>
      <c r="G6755" s="98"/>
      <c r="IE6755" s="79"/>
      <c r="IF6755" s="79"/>
      <c r="IG6755" s="79"/>
      <c r="IH6755" s="79"/>
      <c r="II6755" s="79"/>
      <c r="IJ6755" s="79"/>
      <c r="IK6755" s="79"/>
      <c r="IL6755" s="79"/>
    </row>
    <row r="6756" s="93" customFormat="1" ht="15.75" customHeight="1" spans="3:246">
      <c r="C6756" s="97"/>
      <c r="D6756" s="98"/>
      <c r="F6756" s="99"/>
      <c r="G6756" s="98"/>
      <c r="IE6756" s="79"/>
      <c r="IF6756" s="79"/>
      <c r="IG6756" s="79"/>
      <c r="IH6756" s="79"/>
      <c r="II6756" s="79"/>
      <c r="IJ6756" s="79"/>
      <c r="IK6756" s="79"/>
      <c r="IL6756" s="79"/>
    </row>
    <row r="6757" s="93" customFormat="1" ht="15.75" customHeight="1" spans="3:246">
      <c r="C6757" s="97"/>
      <c r="D6757" s="98"/>
      <c r="F6757" s="99"/>
      <c r="G6757" s="98"/>
      <c r="IE6757" s="79"/>
      <c r="IF6757" s="79"/>
      <c r="IG6757" s="79"/>
      <c r="IH6757" s="79"/>
      <c r="II6757" s="79"/>
      <c r="IJ6757" s="79"/>
      <c r="IK6757" s="79"/>
      <c r="IL6757" s="79"/>
    </row>
    <row r="6758" s="93" customFormat="1" ht="15.75" customHeight="1" spans="3:246">
      <c r="C6758" s="97"/>
      <c r="D6758" s="98"/>
      <c r="F6758" s="99"/>
      <c r="G6758" s="98"/>
      <c r="IE6758" s="79"/>
      <c r="IF6758" s="79"/>
      <c r="IG6758" s="79"/>
      <c r="IH6758" s="79"/>
      <c r="II6758" s="79"/>
      <c r="IJ6758" s="79"/>
      <c r="IK6758" s="79"/>
      <c r="IL6758" s="79"/>
    </row>
    <row r="6759" s="93" customFormat="1" ht="15.75" customHeight="1" spans="3:246">
      <c r="C6759" s="97"/>
      <c r="D6759" s="98"/>
      <c r="F6759" s="99"/>
      <c r="G6759" s="98"/>
      <c r="IE6759" s="79"/>
      <c r="IF6759" s="79"/>
      <c r="IG6759" s="79"/>
      <c r="IH6759" s="79"/>
      <c r="II6759" s="79"/>
      <c r="IJ6759" s="79"/>
      <c r="IK6759" s="79"/>
      <c r="IL6759" s="79"/>
    </row>
    <row r="6760" s="93" customFormat="1" ht="15.75" customHeight="1" spans="3:246">
      <c r="C6760" s="97"/>
      <c r="D6760" s="98"/>
      <c r="F6760" s="99"/>
      <c r="G6760" s="98"/>
      <c r="IE6760" s="79"/>
      <c r="IF6760" s="79"/>
      <c r="IG6760" s="79"/>
      <c r="IH6760" s="79"/>
      <c r="II6760" s="79"/>
      <c r="IJ6760" s="79"/>
      <c r="IK6760" s="79"/>
      <c r="IL6760" s="79"/>
    </row>
    <row r="6761" s="93" customFormat="1" ht="15.75" customHeight="1" spans="3:246">
      <c r="C6761" s="97"/>
      <c r="D6761" s="98"/>
      <c r="F6761" s="99"/>
      <c r="G6761" s="98"/>
      <c r="IE6761" s="79"/>
      <c r="IF6761" s="79"/>
      <c r="IG6761" s="79"/>
      <c r="IH6761" s="79"/>
      <c r="II6761" s="79"/>
      <c r="IJ6761" s="79"/>
      <c r="IK6761" s="79"/>
      <c r="IL6761" s="79"/>
    </row>
    <row r="6762" s="93" customFormat="1" ht="15.75" customHeight="1" spans="3:246">
      <c r="C6762" s="97"/>
      <c r="D6762" s="98"/>
      <c r="F6762" s="99"/>
      <c r="G6762" s="98"/>
      <c r="IE6762" s="79"/>
      <c r="IF6762" s="79"/>
      <c r="IG6762" s="79"/>
      <c r="IH6762" s="79"/>
      <c r="II6762" s="79"/>
      <c r="IJ6762" s="79"/>
      <c r="IK6762" s="79"/>
      <c r="IL6762" s="79"/>
    </row>
    <row r="6763" s="93" customFormat="1" ht="15.75" customHeight="1" spans="3:246">
      <c r="C6763" s="97"/>
      <c r="D6763" s="98"/>
      <c r="F6763" s="99"/>
      <c r="G6763" s="98"/>
      <c r="IE6763" s="79"/>
      <c r="IF6763" s="79"/>
      <c r="IG6763" s="79"/>
      <c r="IH6763" s="79"/>
      <c r="II6763" s="79"/>
      <c r="IJ6763" s="79"/>
      <c r="IK6763" s="79"/>
      <c r="IL6763" s="79"/>
    </row>
    <row r="6764" s="93" customFormat="1" ht="15.75" customHeight="1" spans="3:246">
      <c r="C6764" s="97"/>
      <c r="D6764" s="98"/>
      <c r="F6764" s="99"/>
      <c r="G6764" s="98"/>
      <c r="IE6764" s="79"/>
      <c r="IF6764" s="79"/>
      <c r="IG6764" s="79"/>
      <c r="IH6764" s="79"/>
      <c r="II6764" s="79"/>
      <c r="IJ6764" s="79"/>
      <c r="IK6764" s="79"/>
      <c r="IL6764" s="79"/>
    </row>
    <row r="6765" s="93" customFormat="1" ht="15.75" customHeight="1" spans="3:246">
      <c r="C6765" s="97"/>
      <c r="D6765" s="98"/>
      <c r="F6765" s="99"/>
      <c r="G6765" s="98"/>
      <c r="IE6765" s="79"/>
      <c r="IF6765" s="79"/>
      <c r="IG6765" s="79"/>
      <c r="IH6765" s="79"/>
      <c r="II6765" s="79"/>
      <c r="IJ6765" s="79"/>
      <c r="IK6765" s="79"/>
      <c r="IL6765" s="79"/>
    </row>
    <row r="6766" s="93" customFormat="1" ht="15.75" customHeight="1" spans="3:246">
      <c r="C6766" s="97"/>
      <c r="D6766" s="98"/>
      <c r="F6766" s="99"/>
      <c r="G6766" s="98"/>
      <c r="IE6766" s="79"/>
      <c r="IF6766" s="79"/>
      <c r="IG6766" s="79"/>
      <c r="IH6766" s="79"/>
      <c r="II6766" s="79"/>
      <c r="IJ6766" s="79"/>
      <c r="IK6766" s="79"/>
      <c r="IL6766" s="79"/>
    </row>
    <row r="6767" s="93" customFormat="1" ht="15.75" customHeight="1" spans="3:246">
      <c r="C6767" s="97"/>
      <c r="D6767" s="98"/>
      <c r="F6767" s="99"/>
      <c r="G6767" s="98"/>
      <c r="IE6767" s="79"/>
      <c r="IF6767" s="79"/>
      <c r="IG6767" s="79"/>
      <c r="IH6767" s="79"/>
      <c r="II6767" s="79"/>
      <c r="IJ6767" s="79"/>
      <c r="IK6767" s="79"/>
      <c r="IL6767" s="79"/>
    </row>
    <row r="6768" s="93" customFormat="1" ht="15.75" customHeight="1" spans="3:246">
      <c r="C6768" s="97"/>
      <c r="D6768" s="98"/>
      <c r="F6768" s="99"/>
      <c r="G6768" s="98"/>
      <c r="IE6768" s="79"/>
      <c r="IF6768" s="79"/>
      <c r="IG6768" s="79"/>
      <c r="IH6768" s="79"/>
      <c r="II6768" s="79"/>
      <c r="IJ6768" s="79"/>
      <c r="IK6768" s="79"/>
      <c r="IL6768" s="79"/>
    </row>
    <row r="6769" s="93" customFormat="1" ht="15.75" customHeight="1" spans="3:246">
      <c r="C6769" s="97"/>
      <c r="D6769" s="98"/>
      <c r="F6769" s="99"/>
      <c r="G6769" s="98"/>
      <c r="IE6769" s="79"/>
      <c r="IF6769" s="79"/>
      <c r="IG6769" s="79"/>
      <c r="IH6769" s="79"/>
      <c r="II6769" s="79"/>
      <c r="IJ6769" s="79"/>
      <c r="IK6769" s="79"/>
      <c r="IL6769" s="79"/>
    </row>
    <row r="6770" s="93" customFormat="1" ht="15.75" customHeight="1" spans="3:246">
      <c r="C6770" s="97"/>
      <c r="D6770" s="98"/>
      <c r="F6770" s="99"/>
      <c r="G6770" s="98"/>
      <c r="IE6770" s="79"/>
      <c r="IF6770" s="79"/>
      <c r="IG6770" s="79"/>
      <c r="IH6770" s="79"/>
      <c r="II6770" s="79"/>
      <c r="IJ6770" s="79"/>
      <c r="IK6770" s="79"/>
      <c r="IL6770" s="79"/>
    </row>
    <row r="6771" s="93" customFormat="1" ht="15.75" customHeight="1" spans="3:246">
      <c r="C6771" s="97"/>
      <c r="D6771" s="98"/>
      <c r="F6771" s="99"/>
      <c r="G6771" s="98"/>
      <c r="IE6771" s="79"/>
      <c r="IF6771" s="79"/>
      <c r="IG6771" s="79"/>
      <c r="IH6771" s="79"/>
      <c r="II6771" s="79"/>
      <c r="IJ6771" s="79"/>
      <c r="IK6771" s="79"/>
      <c r="IL6771" s="79"/>
    </row>
    <row r="6772" s="93" customFormat="1" ht="15.75" customHeight="1" spans="3:246">
      <c r="C6772" s="97"/>
      <c r="D6772" s="98"/>
      <c r="F6772" s="99"/>
      <c r="G6772" s="98"/>
      <c r="IE6772" s="79"/>
      <c r="IF6772" s="79"/>
      <c r="IG6772" s="79"/>
      <c r="IH6772" s="79"/>
      <c r="II6772" s="79"/>
      <c r="IJ6772" s="79"/>
      <c r="IK6772" s="79"/>
      <c r="IL6772" s="79"/>
    </row>
    <row r="6773" s="93" customFormat="1" ht="15.75" customHeight="1" spans="3:246">
      <c r="C6773" s="97"/>
      <c r="D6773" s="98"/>
      <c r="F6773" s="99"/>
      <c r="G6773" s="98"/>
      <c r="IE6773" s="79"/>
      <c r="IF6773" s="79"/>
      <c r="IG6773" s="79"/>
      <c r="IH6773" s="79"/>
      <c r="II6773" s="79"/>
      <c r="IJ6773" s="79"/>
      <c r="IK6773" s="79"/>
      <c r="IL6773" s="79"/>
    </row>
    <row r="6774" s="93" customFormat="1" ht="15.75" customHeight="1" spans="3:246">
      <c r="C6774" s="97"/>
      <c r="D6774" s="98"/>
      <c r="F6774" s="99"/>
      <c r="G6774" s="98"/>
      <c r="IE6774" s="79"/>
      <c r="IF6774" s="79"/>
      <c r="IG6774" s="79"/>
      <c r="IH6774" s="79"/>
      <c r="II6774" s="79"/>
      <c r="IJ6774" s="79"/>
      <c r="IK6774" s="79"/>
      <c r="IL6774" s="79"/>
    </row>
    <row r="6775" s="93" customFormat="1" ht="15.75" customHeight="1" spans="3:246">
      <c r="C6775" s="97"/>
      <c r="D6775" s="98"/>
      <c r="F6775" s="99"/>
      <c r="G6775" s="98"/>
      <c r="IE6775" s="79"/>
      <c r="IF6775" s="79"/>
      <c r="IG6775" s="79"/>
      <c r="IH6775" s="79"/>
      <c r="II6775" s="79"/>
      <c r="IJ6775" s="79"/>
      <c r="IK6775" s="79"/>
      <c r="IL6775" s="79"/>
    </row>
    <row r="6776" s="93" customFormat="1" ht="15.75" customHeight="1" spans="3:246">
      <c r="C6776" s="97"/>
      <c r="D6776" s="98"/>
      <c r="F6776" s="99"/>
      <c r="G6776" s="98"/>
      <c r="IE6776" s="79"/>
      <c r="IF6776" s="79"/>
      <c r="IG6776" s="79"/>
      <c r="IH6776" s="79"/>
      <c r="II6776" s="79"/>
      <c r="IJ6776" s="79"/>
      <c r="IK6776" s="79"/>
      <c r="IL6776" s="79"/>
    </row>
    <row r="6777" s="93" customFormat="1" ht="15.75" customHeight="1" spans="3:246">
      <c r="C6777" s="97"/>
      <c r="D6777" s="98"/>
      <c r="F6777" s="99"/>
      <c r="G6777" s="98"/>
      <c r="IE6777" s="79"/>
      <c r="IF6777" s="79"/>
      <c r="IG6777" s="79"/>
      <c r="IH6777" s="79"/>
      <c r="II6777" s="79"/>
      <c r="IJ6777" s="79"/>
      <c r="IK6777" s="79"/>
      <c r="IL6777" s="79"/>
    </row>
    <row r="6778" s="93" customFormat="1" ht="15.75" customHeight="1" spans="3:246">
      <c r="C6778" s="97"/>
      <c r="D6778" s="98"/>
      <c r="F6778" s="99"/>
      <c r="G6778" s="98"/>
      <c r="IE6778" s="79"/>
      <c r="IF6778" s="79"/>
      <c r="IG6778" s="79"/>
      <c r="IH6778" s="79"/>
      <c r="II6778" s="79"/>
      <c r="IJ6778" s="79"/>
      <c r="IK6778" s="79"/>
      <c r="IL6778" s="79"/>
    </row>
    <row r="6779" s="93" customFormat="1" ht="15.75" customHeight="1" spans="3:246">
      <c r="C6779" s="97"/>
      <c r="D6779" s="98"/>
      <c r="F6779" s="99"/>
      <c r="G6779" s="98"/>
      <c r="IE6779" s="79"/>
      <c r="IF6779" s="79"/>
      <c r="IG6779" s="79"/>
      <c r="IH6779" s="79"/>
      <c r="II6779" s="79"/>
      <c r="IJ6779" s="79"/>
      <c r="IK6779" s="79"/>
      <c r="IL6779" s="79"/>
    </row>
    <row r="6780" s="93" customFormat="1" ht="15.75" customHeight="1" spans="3:246">
      <c r="C6780" s="97"/>
      <c r="D6780" s="98"/>
      <c r="F6780" s="99"/>
      <c r="G6780" s="98"/>
      <c r="IE6780" s="79"/>
      <c r="IF6780" s="79"/>
      <c r="IG6780" s="79"/>
      <c r="IH6780" s="79"/>
      <c r="II6780" s="79"/>
      <c r="IJ6780" s="79"/>
      <c r="IK6780" s="79"/>
      <c r="IL6780" s="79"/>
    </row>
    <row r="6781" s="93" customFormat="1" ht="15.75" customHeight="1" spans="3:246">
      <c r="C6781" s="97"/>
      <c r="D6781" s="98"/>
      <c r="F6781" s="99"/>
      <c r="G6781" s="98"/>
      <c r="IE6781" s="79"/>
      <c r="IF6781" s="79"/>
      <c r="IG6781" s="79"/>
      <c r="IH6781" s="79"/>
      <c r="II6781" s="79"/>
      <c r="IJ6781" s="79"/>
      <c r="IK6781" s="79"/>
      <c r="IL6781" s="79"/>
    </row>
    <row r="6782" s="93" customFormat="1" ht="15.75" customHeight="1" spans="3:246">
      <c r="C6782" s="97"/>
      <c r="D6782" s="98"/>
      <c r="F6782" s="99"/>
      <c r="G6782" s="98"/>
      <c r="IE6782" s="79"/>
      <c r="IF6782" s="79"/>
      <c r="IG6782" s="79"/>
      <c r="IH6782" s="79"/>
      <c r="II6782" s="79"/>
      <c r="IJ6782" s="79"/>
      <c r="IK6782" s="79"/>
      <c r="IL6782" s="79"/>
    </row>
    <row r="6783" s="93" customFormat="1" ht="15.75" customHeight="1" spans="3:246">
      <c r="C6783" s="97"/>
      <c r="D6783" s="98"/>
      <c r="F6783" s="99"/>
      <c r="G6783" s="98"/>
      <c r="IE6783" s="79"/>
      <c r="IF6783" s="79"/>
      <c r="IG6783" s="79"/>
      <c r="IH6783" s="79"/>
      <c r="II6783" s="79"/>
      <c r="IJ6783" s="79"/>
      <c r="IK6783" s="79"/>
      <c r="IL6783" s="79"/>
    </row>
    <row r="6784" s="93" customFormat="1" ht="15.75" customHeight="1" spans="3:246">
      <c r="C6784" s="97"/>
      <c r="D6784" s="98"/>
      <c r="F6784" s="99"/>
      <c r="G6784" s="98"/>
      <c r="IE6784" s="79"/>
      <c r="IF6784" s="79"/>
      <c r="IG6784" s="79"/>
      <c r="IH6784" s="79"/>
      <c r="II6784" s="79"/>
      <c r="IJ6784" s="79"/>
      <c r="IK6784" s="79"/>
      <c r="IL6784" s="79"/>
    </row>
    <row r="6785" s="93" customFormat="1" ht="15.75" customHeight="1" spans="3:246">
      <c r="C6785" s="97"/>
      <c r="D6785" s="98"/>
      <c r="F6785" s="99"/>
      <c r="G6785" s="98"/>
      <c r="IE6785" s="79"/>
      <c r="IF6785" s="79"/>
      <c r="IG6785" s="79"/>
      <c r="IH6785" s="79"/>
      <c r="II6785" s="79"/>
      <c r="IJ6785" s="79"/>
      <c r="IK6785" s="79"/>
      <c r="IL6785" s="79"/>
    </row>
    <row r="6786" s="93" customFormat="1" ht="15.75" customHeight="1" spans="3:246">
      <c r="C6786" s="97"/>
      <c r="D6786" s="98"/>
      <c r="F6786" s="99"/>
      <c r="G6786" s="98"/>
      <c r="IE6786" s="79"/>
      <c r="IF6786" s="79"/>
      <c r="IG6786" s="79"/>
      <c r="IH6786" s="79"/>
      <c r="II6786" s="79"/>
      <c r="IJ6786" s="79"/>
      <c r="IK6786" s="79"/>
      <c r="IL6786" s="79"/>
    </row>
    <row r="6787" s="93" customFormat="1" ht="15.75" customHeight="1" spans="3:246">
      <c r="C6787" s="97"/>
      <c r="D6787" s="98"/>
      <c r="F6787" s="99"/>
      <c r="G6787" s="98"/>
      <c r="IE6787" s="79"/>
      <c r="IF6787" s="79"/>
      <c r="IG6787" s="79"/>
      <c r="IH6787" s="79"/>
      <c r="II6787" s="79"/>
      <c r="IJ6787" s="79"/>
      <c r="IK6787" s="79"/>
      <c r="IL6787" s="79"/>
    </row>
    <row r="6788" s="93" customFormat="1" ht="15.75" customHeight="1" spans="3:246">
      <c r="C6788" s="97"/>
      <c r="D6788" s="98"/>
      <c r="F6788" s="99"/>
      <c r="G6788" s="98"/>
      <c r="IE6788" s="79"/>
      <c r="IF6788" s="79"/>
      <c r="IG6788" s="79"/>
      <c r="IH6788" s="79"/>
      <c r="II6788" s="79"/>
      <c r="IJ6788" s="79"/>
      <c r="IK6788" s="79"/>
      <c r="IL6788" s="79"/>
    </row>
    <row r="6789" s="93" customFormat="1" ht="15.75" customHeight="1" spans="3:246">
      <c r="C6789" s="97"/>
      <c r="D6789" s="98"/>
      <c r="F6789" s="99"/>
      <c r="G6789" s="98"/>
      <c r="IE6789" s="79"/>
      <c r="IF6789" s="79"/>
      <c r="IG6789" s="79"/>
      <c r="IH6789" s="79"/>
      <c r="II6789" s="79"/>
      <c r="IJ6789" s="79"/>
      <c r="IK6789" s="79"/>
      <c r="IL6789" s="79"/>
    </row>
    <row r="6790" s="93" customFormat="1" ht="15.75" customHeight="1" spans="3:246">
      <c r="C6790" s="97"/>
      <c r="D6790" s="98"/>
      <c r="F6790" s="99"/>
      <c r="G6790" s="98"/>
      <c r="IE6790" s="79"/>
      <c r="IF6790" s="79"/>
      <c r="IG6790" s="79"/>
      <c r="IH6790" s="79"/>
      <c r="II6790" s="79"/>
      <c r="IJ6790" s="79"/>
      <c r="IK6790" s="79"/>
      <c r="IL6790" s="79"/>
    </row>
    <row r="6791" s="93" customFormat="1" ht="15.75" customHeight="1" spans="3:246">
      <c r="C6791" s="97"/>
      <c r="D6791" s="98"/>
      <c r="F6791" s="99"/>
      <c r="G6791" s="98"/>
      <c r="IE6791" s="79"/>
      <c r="IF6791" s="79"/>
      <c r="IG6791" s="79"/>
      <c r="IH6791" s="79"/>
      <c r="II6791" s="79"/>
      <c r="IJ6791" s="79"/>
      <c r="IK6791" s="79"/>
      <c r="IL6791" s="79"/>
    </row>
    <row r="6792" s="93" customFormat="1" ht="15.75" customHeight="1" spans="3:246">
      <c r="C6792" s="97"/>
      <c r="D6792" s="98"/>
      <c r="F6792" s="99"/>
      <c r="G6792" s="98"/>
      <c r="IE6792" s="79"/>
      <c r="IF6792" s="79"/>
      <c r="IG6792" s="79"/>
      <c r="IH6792" s="79"/>
      <c r="II6792" s="79"/>
      <c r="IJ6792" s="79"/>
      <c r="IK6792" s="79"/>
      <c r="IL6792" s="79"/>
    </row>
    <row r="6793" s="93" customFormat="1" ht="15.75" customHeight="1" spans="3:246">
      <c r="C6793" s="97"/>
      <c r="D6793" s="98"/>
      <c r="F6793" s="99"/>
      <c r="G6793" s="98"/>
      <c r="IE6793" s="79"/>
      <c r="IF6793" s="79"/>
      <c r="IG6793" s="79"/>
      <c r="IH6793" s="79"/>
      <c r="II6793" s="79"/>
      <c r="IJ6793" s="79"/>
      <c r="IK6793" s="79"/>
      <c r="IL6793" s="79"/>
    </row>
    <row r="6794" s="93" customFormat="1" ht="15.75" customHeight="1" spans="3:246">
      <c r="C6794" s="97"/>
      <c r="D6794" s="98"/>
      <c r="F6794" s="99"/>
      <c r="G6794" s="98"/>
      <c r="IE6794" s="79"/>
      <c r="IF6794" s="79"/>
      <c r="IG6794" s="79"/>
      <c r="IH6794" s="79"/>
      <c r="II6794" s="79"/>
      <c r="IJ6794" s="79"/>
      <c r="IK6794" s="79"/>
      <c r="IL6794" s="79"/>
    </row>
    <row r="6795" s="93" customFormat="1" ht="15.75" customHeight="1" spans="3:246">
      <c r="C6795" s="97"/>
      <c r="D6795" s="98"/>
      <c r="F6795" s="99"/>
      <c r="G6795" s="98"/>
      <c r="IE6795" s="79"/>
      <c r="IF6795" s="79"/>
      <c r="IG6795" s="79"/>
      <c r="IH6795" s="79"/>
      <c r="II6795" s="79"/>
      <c r="IJ6795" s="79"/>
      <c r="IK6795" s="79"/>
      <c r="IL6795" s="79"/>
    </row>
    <row r="6796" s="93" customFormat="1" ht="15.75" customHeight="1" spans="3:246">
      <c r="C6796" s="97"/>
      <c r="D6796" s="98"/>
      <c r="F6796" s="99"/>
      <c r="G6796" s="98"/>
      <c r="IE6796" s="79"/>
      <c r="IF6796" s="79"/>
      <c r="IG6796" s="79"/>
      <c r="IH6796" s="79"/>
      <c r="II6796" s="79"/>
      <c r="IJ6796" s="79"/>
      <c r="IK6796" s="79"/>
      <c r="IL6796" s="79"/>
    </row>
    <row r="6797" s="93" customFormat="1" ht="15.75" customHeight="1" spans="3:246">
      <c r="C6797" s="97"/>
      <c r="D6797" s="98"/>
      <c r="F6797" s="99"/>
      <c r="G6797" s="98"/>
      <c r="IE6797" s="79"/>
      <c r="IF6797" s="79"/>
      <c r="IG6797" s="79"/>
      <c r="IH6797" s="79"/>
      <c r="II6797" s="79"/>
      <c r="IJ6797" s="79"/>
      <c r="IK6797" s="79"/>
      <c r="IL6797" s="79"/>
    </row>
    <row r="6798" s="93" customFormat="1" ht="15.75" customHeight="1" spans="3:246">
      <c r="C6798" s="97"/>
      <c r="D6798" s="98"/>
      <c r="F6798" s="99"/>
      <c r="G6798" s="98"/>
      <c r="IE6798" s="79"/>
      <c r="IF6798" s="79"/>
      <c r="IG6798" s="79"/>
      <c r="IH6798" s="79"/>
      <c r="II6798" s="79"/>
      <c r="IJ6798" s="79"/>
      <c r="IK6798" s="79"/>
      <c r="IL6798" s="79"/>
    </row>
    <row r="6799" s="93" customFormat="1" ht="15.75" customHeight="1" spans="3:246">
      <c r="C6799" s="97"/>
      <c r="D6799" s="98"/>
      <c r="F6799" s="99"/>
      <c r="G6799" s="98"/>
      <c r="IE6799" s="79"/>
      <c r="IF6799" s="79"/>
      <c r="IG6799" s="79"/>
      <c r="IH6799" s="79"/>
      <c r="II6799" s="79"/>
      <c r="IJ6799" s="79"/>
      <c r="IK6799" s="79"/>
      <c r="IL6799" s="79"/>
    </row>
    <row r="6800" s="93" customFormat="1" ht="15.75" customHeight="1" spans="3:246">
      <c r="C6800" s="97"/>
      <c r="D6800" s="98"/>
      <c r="F6800" s="99"/>
      <c r="G6800" s="98"/>
      <c r="IE6800" s="79"/>
      <c r="IF6800" s="79"/>
      <c r="IG6800" s="79"/>
      <c r="IH6800" s="79"/>
      <c r="II6800" s="79"/>
      <c r="IJ6800" s="79"/>
      <c r="IK6800" s="79"/>
      <c r="IL6800" s="79"/>
    </row>
    <row r="6801" s="93" customFormat="1" ht="15.75" customHeight="1" spans="3:246">
      <c r="C6801" s="97"/>
      <c r="D6801" s="98"/>
      <c r="F6801" s="99"/>
      <c r="G6801" s="98"/>
      <c r="IE6801" s="79"/>
      <c r="IF6801" s="79"/>
      <c r="IG6801" s="79"/>
      <c r="IH6801" s="79"/>
      <c r="II6801" s="79"/>
      <c r="IJ6801" s="79"/>
      <c r="IK6801" s="79"/>
      <c r="IL6801" s="79"/>
    </row>
    <row r="6802" s="93" customFormat="1" ht="15.75" customHeight="1" spans="3:246">
      <c r="C6802" s="97"/>
      <c r="D6802" s="98"/>
      <c r="F6802" s="99"/>
      <c r="G6802" s="98"/>
      <c r="IE6802" s="79"/>
      <c r="IF6802" s="79"/>
      <c r="IG6802" s="79"/>
      <c r="IH6802" s="79"/>
      <c r="II6802" s="79"/>
      <c r="IJ6802" s="79"/>
      <c r="IK6802" s="79"/>
      <c r="IL6802" s="79"/>
    </row>
    <row r="6803" s="93" customFormat="1" ht="15.75" customHeight="1" spans="3:246">
      <c r="C6803" s="97"/>
      <c r="D6803" s="98"/>
      <c r="F6803" s="99"/>
      <c r="G6803" s="98"/>
      <c r="IE6803" s="79"/>
      <c r="IF6803" s="79"/>
      <c r="IG6803" s="79"/>
      <c r="IH6803" s="79"/>
      <c r="II6803" s="79"/>
      <c r="IJ6803" s="79"/>
      <c r="IK6803" s="79"/>
      <c r="IL6803" s="79"/>
    </row>
    <row r="6804" s="93" customFormat="1" ht="15.75" customHeight="1" spans="3:246">
      <c r="C6804" s="97"/>
      <c r="D6804" s="98"/>
      <c r="F6804" s="99"/>
      <c r="G6804" s="98"/>
      <c r="IE6804" s="79"/>
      <c r="IF6804" s="79"/>
      <c r="IG6804" s="79"/>
      <c r="IH6804" s="79"/>
      <c r="II6804" s="79"/>
      <c r="IJ6804" s="79"/>
      <c r="IK6804" s="79"/>
      <c r="IL6804" s="79"/>
    </row>
    <row r="6805" s="93" customFormat="1" ht="15.75" customHeight="1" spans="3:246">
      <c r="C6805" s="97"/>
      <c r="D6805" s="98"/>
      <c r="F6805" s="99"/>
      <c r="G6805" s="98"/>
      <c r="IE6805" s="79"/>
      <c r="IF6805" s="79"/>
      <c r="IG6805" s="79"/>
      <c r="IH6805" s="79"/>
      <c r="II6805" s="79"/>
      <c r="IJ6805" s="79"/>
      <c r="IK6805" s="79"/>
      <c r="IL6805" s="79"/>
    </row>
    <row r="6806" s="93" customFormat="1" ht="15.75" customHeight="1" spans="3:246">
      <c r="C6806" s="97"/>
      <c r="D6806" s="98"/>
      <c r="F6806" s="99"/>
      <c r="G6806" s="98"/>
      <c r="IE6806" s="79"/>
      <c r="IF6806" s="79"/>
      <c r="IG6806" s="79"/>
      <c r="IH6806" s="79"/>
      <c r="II6806" s="79"/>
      <c r="IJ6806" s="79"/>
      <c r="IK6806" s="79"/>
      <c r="IL6806" s="79"/>
    </row>
    <row r="6807" s="93" customFormat="1" ht="15.75" customHeight="1" spans="3:246">
      <c r="C6807" s="97"/>
      <c r="D6807" s="98"/>
      <c r="F6807" s="99"/>
      <c r="G6807" s="98"/>
      <c r="IE6807" s="79"/>
      <c r="IF6807" s="79"/>
      <c r="IG6807" s="79"/>
      <c r="IH6807" s="79"/>
      <c r="II6807" s="79"/>
      <c r="IJ6807" s="79"/>
      <c r="IK6807" s="79"/>
      <c r="IL6807" s="79"/>
    </row>
    <row r="6808" s="93" customFormat="1" ht="15.75" customHeight="1" spans="3:246">
      <c r="C6808" s="97"/>
      <c r="D6808" s="98"/>
      <c r="F6808" s="99"/>
      <c r="G6808" s="98"/>
      <c r="IE6808" s="79"/>
      <c r="IF6808" s="79"/>
      <c r="IG6808" s="79"/>
      <c r="IH6808" s="79"/>
      <c r="II6808" s="79"/>
      <c r="IJ6808" s="79"/>
      <c r="IK6808" s="79"/>
      <c r="IL6808" s="79"/>
    </row>
    <row r="6809" s="93" customFormat="1" ht="15.75" customHeight="1" spans="3:246">
      <c r="C6809" s="97"/>
      <c r="D6809" s="98"/>
      <c r="F6809" s="99"/>
      <c r="G6809" s="98"/>
      <c r="IE6809" s="79"/>
      <c r="IF6809" s="79"/>
      <c r="IG6809" s="79"/>
      <c r="IH6809" s="79"/>
      <c r="II6809" s="79"/>
      <c r="IJ6809" s="79"/>
      <c r="IK6809" s="79"/>
      <c r="IL6809" s="79"/>
    </row>
    <row r="6810" s="93" customFormat="1" ht="15.75" customHeight="1" spans="3:246">
      <c r="C6810" s="97"/>
      <c r="D6810" s="98"/>
      <c r="F6810" s="99"/>
      <c r="G6810" s="98"/>
      <c r="IE6810" s="79"/>
      <c r="IF6810" s="79"/>
      <c r="IG6810" s="79"/>
      <c r="IH6810" s="79"/>
      <c r="II6810" s="79"/>
      <c r="IJ6810" s="79"/>
      <c r="IK6810" s="79"/>
      <c r="IL6810" s="79"/>
    </row>
    <row r="6811" s="93" customFormat="1" ht="15.75" customHeight="1" spans="3:246">
      <c r="C6811" s="97"/>
      <c r="D6811" s="98"/>
      <c r="F6811" s="99"/>
      <c r="G6811" s="98"/>
      <c r="IE6811" s="79"/>
      <c r="IF6811" s="79"/>
      <c r="IG6811" s="79"/>
      <c r="IH6811" s="79"/>
      <c r="II6811" s="79"/>
      <c r="IJ6811" s="79"/>
      <c r="IK6811" s="79"/>
      <c r="IL6811" s="79"/>
    </row>
    <row r="6812" s="93" customFormat="1" ht="15.75" customHeight="1" spans="3:246">
      <c r="C6812" s="97"/>
      <c r="D6812" s="98"/>
      <c r="F6812" s="99"/>
      <c r="G6812" s="98"/>
      <c r="IE6812" s="79"/>
      <c r="IF6812" s="79"/>
      <c r="IG6812" s="79"/>
      <c r="IH6812" s="79"/>
      <c r="II6812" s="79"/>
      <c r="IJ6812" s="79"/>
      <c r="IK6812" s="79"/>
      <c r="IL6812" s="79"/>
    </row>
    <row r="6813" s="93" customFormat="1" ht="15.75" customHeight="1" spans="3:246">
      <c r="C6813" s="97"/>
      <c r="D6813" s="98"/>
      <c r="F6813" s="99"/>
      <c r="G6813" s="98"/>
      <c r="IE6813" s="79"/>
      <c r="IF6813" s="79"/>
      <c r="IG6813" s="79"/>
      <c r="IH6813" s="79"/>
      <c r="II6813" s="79"/>
      <c r="IJ6813" s="79"/>
      <c r="IK6813" s="79"/>
      <c r="IL6813" s="79"/>
    </row>
    <row r="6814" s="93" customFormat="1" ht="15.75" customHeight="1" spans="3:246">
      <c r="C6814" s="97"/>
      <c r="D6814" s="98"/>
      <c r="F6814" s="99"/>
      <c r="G6814" s="98"/>
      <c r="IE6814" s="79"/>
      <c r="IF6814" s="79"/>
      <c r="IG6814" s="79"/>
      <c r="IH6814" s="79"/>
      <c r="II6814" s="79"/>
      <c r="IJ6814" s="79"/>
      <c r="IK6814" s="79"/>
      <c r="IL6814" s="79"/>
    </row>
    <row r="6815" s="93" customFormat="1" ht="15.75" customHeight="1" spans="3:246">
      <c r="C6815" s="97"/>
      <c r="D6815" s="98"/>
      <c r="F6815" s="99"/>
      <c r="G6815" s="98"/>
      <c r="IE6815" s="79"/>
      <c r="IF6815" s="79"/>
      <c r="IG6815" s="79"/>
      <c r="IH6815" s="79"/>
      <c r="II6815" s="79"/>
      <c r="IJ6815" s="79"/>
      <c r="IK6815" s="79"/>
      <c r="IL6815" s="79"/>
    </row>
    <row r="6816" s="93" customFormat="1" ht="15.75" customHeight="1" spans="3:246">
      <c r="C6816" s="97"/>
      <c r="D6816" s="98"/>
      <c r="F6816" s="99"/>
      <c r="G6816" s="98"/>
      <c r="IE6816" s="79"/>
      <c r="IF6816" s="79"/>
      <c r="IG6816" s="79"/>
      <c r="IH6816" s="79"/>
      <c r="II6816" s="79"/>
      <c r="IJ6816" s="79"/>
      <c r="IK6816" s="79"/>
      <c r="IL6816" s="79"/>
    </row>
    <row r="6817" s="93" customFormat="1" ht="15.75" customHeight="1" spans="3:246">
      <c r="C6817" s="97"/>
      <c r="D6817" s="98"/>
      <c r="F6817" s="99"/>
      <c r="G6817" s="98"/>
      <c r="IE6817" s="79"/>
      <c r="IF6817" s="79"/>
      <c r="IG6817" s="79"/>
      <c r="IH6817" s="79"/>
      <c r="II6817" s="79"/>
      <c r="IJ6817" s="79"/>
      <c r="IK6817" s="79"/>
      <c r="IL6817" s="79"/>
    </row>
    <row r="6818" s="93" customFormat="1" ht="15.75" customHeight="1" spans="3:246">
      <c r="C6818" s="97"/>
      <c r="D6818" s="98"/>
      <c r="F6818" s="99"/>
      <c r="G6818" s="98"/>
      <c r="IE6818" s="79"/>
      <c r="IF6818" s="79"/>
      <c r="IG6818" s="79"/>
      <c r="IH6818" s="79"/>
      <c r="II6818" s="79"/>
      <c r="IJ6818" s="79"/>
      <c r="IK6818" s="79"/>
      <c r="IL6818" s="79"/>
    </row>
  </sheetData>
  <mergeCells count="8">
    <mergeCell ref="A1:G1"/>
    <mergeCell ref="A2:G2"/>
    <mergeCell ref="E3:F3"/>
    <mergeCell ref="A3:A4"/>
    <mergeCell ref="B3:B4"/>
    <mergeCell ref="C3:C4"/>
    <mergeCell ref="D3:D4"/>
    <mergeCell ref="G3:G4"/>
  </mergeCells>
  <printOptions horizontalCentered="1"/>
  <pageMargins left="0" right="0" top="1" bottom="1" header="0.507638888888889" footer="0.507638888888889"/>
  <pageSetup paperSize="9" orientation="portrait" horizontalDpi="60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showZeros="0" workbookViewId="0">
      <selection activeCell="E37" sqref="E37"/>
    </sheetView>
  </sheetViews>
  <sheetFormatPr defaultColWidth="9" defaultRowHeight="14.25" outlineLevelCol="1"/>
  <cols>
    <col min="1" max="1" width="46.375" style="79" customWidth="1"/>
    <col min="2" max="2" width="37.25" style="81" customWidth="1"/>
    <col min="3" max="16384" width="9" style="79"/>
  </cols>
  <sheetData>
    <row r="1" s="78" customFormat="1" customHeight="1" spans="1:2">
      <c r="A1" s="82" t="s">
        <v>1034</v>
      </c>
      <c r="B1" s="83"/>
    </row>
    <row r="2" s="78" customFormat="1" customHeight="1" spans="1:2">
      <c r="A2" s="82"/>
      <c r="B2" s="83"/>
    </row>
    <row r="3" s="78" customFormat="1" customHeight="1" spans="2:2">
      <c r="B3" s="84"/>
    </row>
    <row r="4" s="78" customFormat="1" ht="22.7" customHeight="1" spans="1:2">
      <c r="A4" s="85" t="s">
        <v>1035</v>
      </c>
      <c r="B4" s="86" t="s">
        <v>1036</v>
      </c>
    </row>
    <row r="5" s="79" customFormat="1" ht="21" customHeight="1" spans="1:2">
      <c r="A5" s="87" t="s">
        <v>1037</v>
      </c>
      <c r="B5" s="88">
        <f>SUM(B6,B11,B22,B29,B33,B36,B39,B43,B49,B52,B54)</f>
        <v>68072</v>
      </c>
    </row>
    <row r="6" ht="19" customHeight="1" spans="1:2">
      <c r="A6" s="87" t="s">
        <v>1038</v>
      </c>
      <c r="B6" s="88">
        <f>SUM(B7:B10)</f>
        <v>19864</v>
      </c>
    </row>
    <row r="7" ht="19" customHeight="1" spans="1:2">
      <c r="A7" s="89" t="s">
        <v>1039</v>
      </c>
      <c r="B7" s="90">
        <v>14574</v>
      </c>
    </row>
    <row r="8" ht="19" customHeight="1" spans="1:2">
      <c r="A8" s="89" t="s">
        <v>1040</v>
      </c>
      <c r="B8" s="90">
        <v>3258</v>
      </c>
    </row>
    <row r="9" ht="19" customHeight="1" spans="1:2">
      <c r="A9" s="89" t="s">
        <v>1041</v>
      </c>
      <c r="B9" s="90">
        <v>1238</v>
      </c>
    </row>
    <row r="10" ht="19" customHeight="1" spans="1:2">
      <c r="A10" s="89" t="s">
        <v>1042</v>
      </c>
      <c r="B10" s="90">
        <v>794</v>
      </c>
    </row>
    <row r="11" s="80" customFormat="1" ht="19" customHeight="1" spans="1:2">
      <c r="A11" s="87" t="s">
        <v>1043</v>
      </c>
      <c r="B11" s="88">
        <f>SUM(B12:B21)</f>
        <v>2606</v>
      </c>
    </row>
    <row r="12" ht="19" customHeight="1" spans="1:2">
      <c r="A12" s="89" t="s">
        <v>1044</v>
      </c>
      <c r="B12" s="90">
        <v>1888</v>
      </c>
    </row>
    <row r="13" ht="19" customHeight="1" spans="1:2">
      <c r="A13" s="89" t="s">
        <v>1045</v>
      </c>
      <c r="B13" s="90"/>
    </row>
    <row r="14" ht="19" customHeight="1" spans="1:2">
      <c r="A14" s="89" t="s">
        <v>1046</v>
      </c>
      <c r="B14" s="90">
        <v>1</v>
      </c>
    </row>
    <row r="15" ht="19" customHeight="1" spans="1:2">
      <c r="A15" s="89" t="s">
        <v>1047</v>
      </c>
      <c r="B15" s="90"/>
    </row>
    <row r="16" ht="19" customHeight="1" spans="1:2">
      <c r="A16" s="89" t="s">
        <v>1048</v>
      </c>
      <c r="B16" s="90">
        <v>9</v>
      </c>
    </row>
    <row r="17" ht="19" customHeight="1" spans="1:2">
      <c r="A17" s="89" t="s">
        <v>1049</v>
      </c>
      <c r="B17" s="90">
        <v>8</v>
      </c>
    </row>
    <row r="18" ht="19" customHeight="1" spans="1:2">
      <c r="A18" s="89" t="s">
        <v>1050</v>
      </c>
      <c r="B18" s="90"/>
    </row>
    <row r="19" ht="19" customHeight="1" spans="1:2">
      <c r="A19" s="89" t="s">
        <v>1051</v>
      </c>
      <c r="B19" s="90">
        <v>376</v>
      </c>
    </row>
    <row r="20" ht="19" customHeight="1" spans="1:2">
      <c r="A20" s="89" t="s">
        <v>1052</v>
      </c>
      <c r="B20" s="90"/>
    </row>
    <row r="21" ht="19" customHeight="1" spans="1:2">
      <c r="A21" s="89" t="s">
        <v>1053</v>
      </c>
      <c r="B21" s="90">
        <v>324</v>
      </c>
    </row>
    <row r="22" s="80" customFormat="1" ht="19" customHeight="1" spans="1:2">
      <c r="A22" s="87" t="s">
        <v>1054</v>
      </c>
      <c r="B22" s="88">
        <f>SUM(B23:B28)</f>
        <v>12</v>
      </c>
    </row>
    <row r="23" ht="19" customHeight="1" spans="1:2">
      <c r="A23" s="89" t="s">
        <v>1055</v>
      </c>
      <c r="B23" s="90"/>
    </row>
    <row r="24" ht="19" customHeight="1" spans="1:2">
      <c r="A24" s="89" t="s">
        <v>1056</v>
      </c>
      <c r="B24" s="90"/>
    </row>
    <row r="25" ht="19" customHeight="1" spans="1:2">
      <c r="A25" s="89" t="s">
        <v>1057</v>
      </c>
      <c r="B25" s="90"/>
    </row>
    <row r="26" ht="19" customHeight="1" spans="1:2">
      <c r="A26" s="89" t="s">
        <v>1058</v>
      </c>
      <c r="B26" s="90">
        <v>12</v>
      </c>
    </row>
    <row r="27" s="80" customFormat="1" ht="19" customHeight="1" spans="1:2">
      <c r="A27" s="89" t="s">
        <v>1059</v>
      </c>
      <c r="B27" s="90"/>
    </row>
    <row r="28" ht="19" customHeight="1" spans="1:2">
      <c r="A28" s="89" t="s">
        <v>1060</v>
      </c>
      <c r="B28" s="90"/>
    </row>
    <row r="29" ht="19" customHeight="1" spans="1:2">
      <c r="A29" s="87" t="s">
        <v>1061</v>
      </c>
      <c r="B29" s="88">
        <f>SUM(B30:B32)</f>
        <v>0</v>
      </c>
    </row>
    <row r="30" s="80" customFormat="1" ht="19" customHeight="1" spans="1:2">
      <c r="A30" s="89" t="s">
        <v>1062</v>
      </c>
      <c r="B30" s="90"/>
    </row>
    <row r="31" ht="19" customHeight="1" spans="1:2">
      <c r="A31" s="89" t="s">
        <v>1063</v>
      </c>
      <c r="B31" s="90"/>
    </row>
    <row r="32" s="80" customFormat="1" ht="19" customHeight="1" spans="1:2">
      <c r="A32" s="89" t="s">
        <v>1064</v>
      </c>
      <c r="B32" s="90"/>
    </row>
    <row r="33" ht="19" customHeight="1" spans="1:2">
      <c r="A33" s="87" t="s">
        <v>1065</v>
      </c>
      <c r="B33" s="88">
        <f>SUM(B34:B35)</f>
        <v>43343</v>
      </c>
    </row>
    <row r="34" s="80" customFormat="1" ht="19" customHeight="1" spans="1:2">
      <c r="A34" s="89" t="s">
        <v>1066</v>
      </c>
      <c r="B34" s="90">
        <v>42015</v>
      </c>
    </row>
    <row r="35" ht="19" customHeight="1" spans="1:2">
      <c r="A35" s="89" t="s">
        <v>1067</v>
      </c>
      <c r="B35" s="90">
        <v>1328</v>
      </c>
    </row>
    <row r="36" ht="19" customHeight="1" spans="1:2">
      <c r="A36" s="87" t="s">
        <v>1068</v>
      </c>
      <c r="B36" s="88">
        <f>SUM(B37:B38)</f>
        <v>0</v>
      </c>
    </row>
    <row r="37" ht="19" customHeight="1" spans="1:2">
      <c r="A37" s="89" t="s">
        <v>1069</v>
      </c>
      <c r="B37" s="90"/>
    </row>
    <row r="38" ht="19" customHeight="1" spans="1:2">
      <c r="A38" s="89" t="s">
        <v>1070</v>
      </c>
      <c r="B38" s="90"/>
    </row>
    <row r="39" ht="19" customHeight="1" spans="1:2">
      <c r="A39" s="87" t="s">
        <v>1071</v>
      </c>
      <c r="B39" s="88">
        <f>SUM(B40:B42)</f>
        <v>0</v>
      </c>
    </row>
    <row r="40" s="80" customFormat="1" ht="19" customHeight="1" spans="1:2">
      <c r="A40" s="89" t="s">
        <v>1072</v>
      </c>
      <c r="B40" s="90">
        <f>63-63</f>
        <v>0</v>
      </c>
    </row>
    <row r="41" ht="19" customHeight="1" spans="1:2">
      <c r="A41" s="89" t="s">
        <v>1073</v>
      </c>
      <c r="B41" s="90"/>
    </row>
    <row r="42" s="80" customFormat="1" ht="19" customHeight="1" spans="1:2">
      <c r="A42" s="89" t="s">
        <v>1074</v>
      </c>
      <c r="B42" s="90"/>
    </row>
    <row r="43" ht="19" customHeight="1" spans="1:2">
      <c r="A43" s="87" t="s">
        <v>1075</v>
      </c>
      <c r="B43" s="88">
        <f>SUM(B44:B48)</f>
        <v>2247</v>
      </c>
    </row>
    <row r="44" s="80" customFormat="1" ht="19" customHeight="1" spans="1:2">
      <c r="A44" s="89" t="s">
        <v>1076</v>
      </c>
      <c r="B44" s="90">
        <v>633</v>
      </c>
    </row>
    <row r="45" ht="19" customHeight="1" spans="1:2">
      <c r="A45" s="89" t="s">
        <v>1077</v>
      </c>
      <c r="B45" s="90"/>
    </row>
    <row r="46" ht="20" customHeight="1" spans="1:2">
      <c r="A46" s="89" t="s">
        <v>1078</v>
      </c>
      <c r="B46" s="90"/>
    </row>
    <row r="47" ht="20" customHeight="1" spans="1:2">
      <c r="A47" s="89" t="s">
        <v>1079</v>
      </c>
      <c r="B47" s="90">
        <v>1614</v>
      </c>
    </row>
    <row r="48" ht="20" customHeight="1" spans="1:2">
      <c r="A48" s="89" t="s">
        <v>1080</v>
      </c>
      <c r="B48" s="90"/>
    </row>
    <row r="49" ht="20" customHeight="1" spans="1:2">
      <c r="A49" s="87" t="s">
        <v>1081</v>
      </c>
      <c r="B49" s="88">
        <f>SUM(B50:B51)</f>
        <v>0</v>
      </c>
    </row>
    <row r="50" ht="20" customHeight="1" spans="1:2">
      <c r="A50" s="89" t="s">
        <v>1082</v>
      </c>
      <c r="B50" s="90"/>
    </row>
    <row r="51" ht="20" customHeight="1" spans="1:2">
      <c r="A51" s="89" t="s">
        <v>1083</v>
      </c>
      <c r="B51" s="90">
        <v>0</v>
      </c>
    </row>
    <row r="52" ht="20" customHeight="1" spans="1:2">
      <c r="A52" s="87" t="s">
        <v>1084</v>
      </c>
      <c r="B52" s="91">
        <f>SUM(B53)</f>
        <v>0</v>
      </c>
    </row>
    <row r="53" ht="20" customHeight="1" spans="1:2">
      <c r="A53" s="89" t="s">
        <v>1085</v>
      </c>
      <c r="B53" s="92"/>
    </row>
    <row r="54" ht="20" customHeight="1" spans="1:2">
      <c r="A54" s="87" t="s">
        <v>1086</v>
      </c>
      <c r="B54" s="91">
        <f>SUM(B55:B56)</f>
        <v>0</v>
      </c>
    </row>
    <row r="55" ht="20" customHeight="1" spans="1:2">
      <c r="A55" s="89" t="s">
        <v>1087</v>
      </c>
      <c r="B55" s="92">
        <v>0</v>
      </c>
    </row>
    <row r="56" ht="20" customHeight="1" spans="1:2">
      <c r="A56" s="89" t="s">
        <v>1088</v>
      </c>
      <c r="B56" s="92"/>
    </row>
  </sheetData>
  <mergeCells count="1">
    <mergeCell ref="A1:B2"/>
  </mergeCells>
  <printOptions horizontalCentered="1"/>
  <pageMargins left="0" right="0" top="1" bottom="1" header="0.511805555555556" footer="0.511805555555556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showGridLines="0" showZeros="0" workbookViewId="0">
      <pane xSplit="1" ySplit="4" topLeftCell="B11" activePane="bottomRight" state="frozen"/>
      <selection/>
      <selection pane="topRight"/>
      <selection pane="bottomLeft"/>
      <selection pane="bottomRight" activeCell="U28" sqref="U28"/>
    </sheetView>
  </sheetViews>
  <sheetFormatPr defaultColWidth="9" defaultRowHeight="14.25"/>
  <cols>
    <col min="1" max="1" width="35.5" style="61" customWidth="1"/>
    <col min="2" max="2" width="9.375" style="63" customWidth="1"/>
    <col min="3" max="3" width="7.375" style="63" customWidth="1"/>
    <col min="4" max="4" width="8.75" style="63" customWidth="1"/>
    <col min="5" max="6" width="7.375" style="63" customWidth="1"/>
    <col min="7" max="7" width="9" style="63" customWidth="1"/>
    <col min="8" max="10" width="7.375" style="63" customWidth="1"/>
    <col min="11" max="12" width="8.25" style="63" customWidth="1"/>
    <col min="13" max="16" width="7.375" style="63" customWidth="1"/>
    <col min="17" max="17" width="8.875" style="63" customWidth="1"/>
    <col min="18" max="16384" width="9" style="61"/>
  </cols>
  <sheetData>
    <row r="1" spans="1:1">
      <c r="A1" s="64"/>
    </row>
    <row r="2" s="61" customFormat="1" ht="21" customHeight="1" spans="1:17">
      <c r="A2" s="65" t="s">
        <v>1089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76"/>
      <c r="O2" s="76"/>
      <c r="P2" s="76"/>
      <c r="Q2" s="76"/>
    </row>
    <row r="3" s="61" customFormat="1" ht="20.25" customHeight="1" spans="1:17">
      <c r="A3" s="64"/>
      <c r="B3" s="63"/>
      <c r="C3" s="67"/>
      <c r="D3" s="67"/>
      <c r="E3" s="67"/>
      <c r="F3" s="67"/>
      <c r="G3" s="67"/>
      <c r="H3" s="67"/>
      <c r="I3" s="63"/>
      <c r="J3" s="63"/>
      <c r="K3" s="63"/>
      <c r="L3" s="63"/>
      <c r="M3" s="63"/>
      <c r="N3" s="63"/>
      <c r="O3" s="63"/>
      <c r="P3" s="63"/>
      <c r="Q3" s="77" t="s">
        <v>1090</v>
      </c>
    </row>
    <row r="4" s="62" customFormat="1" ht="69.75" customHeight="1" spans="1:17">
      <c r="A4" s="68" t="s">
        <v>14</v>
      </c>
      <c r="B4" s="69" t="s">
        <v>1091</v>
      </c>
      <c r="C4" s="70" t="s">
        <v>1092</v>
      </c>
      <c r="D4" s="70" t="s">
        <v>1093</v>
      </c>
      <c r="E4" s="70" t="s">
        <v>1094</v>
      </c>
      <c r="F4" s="70" t="s">
        <v>1095</v>
      </c>
      <c r="G4" s="70" t="s">
        <v>1096</v>
      </c>
      <c r="H4" s="70" t="s">
        <v>1097</v>
      </c>
      <c r="I4" s="70" t="s">
        <v>1098</v>
      </c>
      <c r="J4" s="70" t="s">
        <v>1099</v>
      </c>
      <c r="K4" s="70" t="s">
        <v>1100</v>
      </c>
      <c r="L4" s="70" t="s">
        <v>1101</v>
      </c>
      <c r="M4" s="70" t="s">
        <v>1102</v>
      </c>
      <c r="N4" s="70" t="s">
        <v>1103</v>
      </c>
      <c r="O4" s="70" t="s">
        <v>1104</v>
      </c>
      <c r="P4" s="70" t="s">
        <v>1105</v>
      </c>
      <c r="Q4" s="70" t="s">
        <v>1016</v>
      </c>
    </row>
    <row r="5" s="61" customFormat="1" ht="20.1" customHeight="1" spans="1:17">
      <c r="A5" s="71" t="s">
        <v>1106</v>
      </c>
      <c r="B5" s="72">
        <f t="shared" ref="B5:B30" si="0">SUM(C5:Q5)</f>
        <v>19674</v>
      </c>
      <c r="C5" s="73">
        <v>9038</v>
      </c>
      <c r="D5" s="73">
        <v>6871</v>
      </c>
      <c r="E5" s="73">
        <v>82</v>
      </c>
      <c r="F5" s="73"/>
      <c r="G5" s="73">
        <v>3188</v>
      </c>
      <c r="H5" s="73">
        <v>4</v>
      </c>
      <c r="I5" s="73"/>
      <c r="J5" s="73"/>
      <c r="K5" s="73">
        <v>491</v>
      </c>
      <c r="L5" s="73"/>
      <c r="M5" s="73"/>
      <c r="N5" s="73"/>
      <c r="O5" s="73"/>
      <c r="P5" s="73"/>
      <c r="Q5" s="73"/>
    </row>
    <row r="6" s="61" customFormat="1" ht="20.1" customHeight="1" spans="1:17">
      <c r="A6" s="71" t="s">
        <v>1107</v>
      </c>
      <c r="B6" s="72">
        <f t="shared" si="0"/>
        <v>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="61" customFormat="1" ht="20.1" customHeight="1" spans="1:17">
      <c r="A7" s="71" t="s">
        <v>1108</v>
      </c>
      <c r="B7" s="72">
        <f t="shared" si="0"/>
        <v>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</row>
    <row r="8" s="61" customFormat="1" ht="20.1" customHeight="1" spans="1:17">
      <c r="A8" s="71" t="s">
        <v>1109</v>
      </c>
      <c r="B8" s="72">
        <f t="shared" si="0"/>
        <v>6481</v>
      </c>
      <c r="C8" s="73">
        <v>4611</v>
      </c>
      <c r="D8" s="73">
        <v>1808</v>
      </c>
      <c r="E8" s="73">
        <v>62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="61" customFormat="1" ht="20.1" customHeight="1" spans="1:17">
      <c r="A9" s="71" t="s">
        <v>1110</v>
      </c>
      <c r="B9" s="72">
        <f t="shared" si="0"/>
        <v>26116</v>
      </c>
      <c r="C9" s="73">
        <v>101</v>
      </c>
      <c r="D9" s="73">
        <v>172</v>
      </c>
      <c r="E9" s="73">
        <v>10</v>
      </c>
      <c r="F9" s="73">
        <v>54</v>
      </c>
      <c r="G9" s="73">
        <v>24174</v>
      </c>
      <c r="H9" s="73">
        <v>207</v>
      </c>
      <c r="I9" s="73"/>
      <c r="J9" s="73"/>
      <c r="K9" s="73">
        <v>1398</v>
      </c>
      <c r="L9" s="73"/>
      <c r="M9" s="73"/>
      <c r="N9" s="73"/>
      <c r="O9" s="73"/>
      <c r="P9" s="73"/>
      <c r="Q9" s="73"/>
    </row>
    <row r="10" s="61" customFormat="1" ht="20.1" customHeight="1" spans="1:17">
      <c r="A10" s="71" t="s">
        <v>1111</v>
      </c>
      <c r="B10" s="72">
        <f t="shared" si="0"/>
        <v>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</row>
    <row r="11" s="61" customFormat="1" ht="20.1" customHeight="1" spans="1:17">
      <c r="A11" s="71" t="s">
        <v>1112</v>
      </c>
      <c r="B11" s="72">
        <f t="shared" si="0"/>
        <v>1621</v>
      </c>
      <c r="C11" s="73">
        <v>76</v>
      </c>
      <c r="D11" s="73">
        <v>727</v>
      </c>
      <c r="E11" s="73"/>
      <c r="F11" s="73">
        <v>100</v>
      </c>
      <c r="G11" s="73">
        <v>687</v>
      </c>
      <c r="H11" s="73"/>
      <c r="I11" s="73"/>
      <c r="J11" s="73"/>
      <c r="K11" s="73">
        <v>31</v>
      </c>
      <c r="L11" s="73"/>
      <c r="M11" s="73"/>
      <c r="N11" s="73"/>
      <c r="O11" s="73"/>
      <c r="P11" s="73"/>
      <c r="Q11" s="73"/>
    </row>
    <row r="12" s="61" customFormat="1" ht="20.1" customHeight="1" spans="1:17">
      <c r="A12" s="71" t="s">
        <v>1113</v>
      </c>
      <c r="B12" s="72">
        <f t="shared" si="0"/>
        <v>68419</v>
      </c>
      <c r="C12" s="73">
        <v>1921</v>
      </c>
      <c r="D12" s="73">
        <v>266</v>
      </c>
      <c r="E12" s="73"/>
      <c r="F12" s="73">
        <v>1</v>
      </c>
      <c r="G12" s="73">
        <v>7988</v>
      </c>
      <c r="H12" s="73"/>
      <c r="I12" s="73">
        <v>375</v>
      </c>
      <c r="J12" s="73"/>
      <c r="K12" s="73">
        <v>24302</v>
      </c>
      <c r="L12" s="73">
        <v>33566</v>
      </c>
      <c r="M12" s="73"/>
      <c r="N12" s="73"/>
      <c r="O12" s="73"/>
      <c r="P12" s="73"/>
      <c r="Q12" s="73"/>
    </row>
    <row r="13" s="61" customFormat="1" ht="20.1" customHeight="1" spans="1:17">
      <c r="A13" s="71" t="s">
        <v>1114</v>
      </c>
      <c r="B13" s="72">
        <f t="shared" si="0"/>
        <v>32368</v>
      </c>
      <c r="C13" s="73">
        <v>1053</v>
      </c>
      <c r="D13" s="73">
        <v>10202</v>
      </c>
      <c r="E13" s="73">
        <v>2</v>
      </c>
      <c r="F13" s="73"/>
      <c r="G13" s="73">
        <v>5012</v>
      </c>
      <c r="H13" s="73"/>
      <c r="I13" s="73"/>
      <c r="J13" s="73"/>
      <c r="K13" s="73">
        <v>3939</v>
      </c>
      <c r="L13" s="73">
        <v>12160</v>
      </c>
      <c r="M13" s="73"/>
      <c r="N13" s="73"/>
      <c r="O13" s="73"/>
      <c r="P13" s="73"/>
      <c r="Q13" s="73"/>
    </row>
    <row r="14" s="61" customFormat="1" ht="20.1" customHeight="1" spans="1:17">
      <c r="A14" s="71" t="s">
        <v>1115</v>
      </c>
      <c r="B14" s="72">
        <f t="shared" si="0"/>
        <v>2247</v>
      </c>
      <c r="C14" s="73"/>
      <c r="D14" s="73">
        <v>1359</v>
      </c>
      <c r="E14" s="73"/>
      <c r="F14" s="73"/>
      <c r="G14" s="73">
        <v>60</v>
      </c>
      <c r="H14" s="73"/>
      <c r="I14" s="73">
        <v>828</v>
      </c>
      <c r="J14" s="73"/>
      <c r="K14" s="73"/>
      <c r="L14" s="73"/>
      <c r="M14" s="73"/>
      <c r="N14" s="73"/>
      <c r="O14" s="73"/>
      <c r="P14" s="73"/>
      <c r="Q14" s="73"/>
    </row>
    <row r="15" s="61" customFormat="1" ht="20.1" customHeight="1" spans="1:17">
      <c r="A15" s="71" t="s">
        <v>1116</v>
      </c>
      <c r="B15" s="72">
        <f t="shared" si="0"/>
        <v>5980</v>
      </c>
      <c r="C15" s="73">
        <v>173</v>
      </c>
      <c r="D15" s="73">
        <v>289</v>
      </c>
      <c r="E15" s="73">
        <v>70</v>
      </c>
      <c r="F15" s="73"/>
      <c r="G15" s="73">
        <v>4374</v>
      </c>
      <c r="H15" s="73"/>
      <c r="I15" s="73">
        <v>1062</v>
      </c>
      <c r="J15" s="73"/>
      <c r="K15" s="73">
        <v>12</v>
      </c>
      <c r="L15" s="73"/>
      <c r="M15" s="73"/>
      <c r="N15" s="73"/>
      <c r="O15" s="73"/>
      <c r="P15" s="73"/>
      <c r="Q15" s="73"/>
    </row>
    <row r="16" s="61" customFormat="1" ht="20.1" customHeight="1" spans="1:17">
      <c r="A16" s="71" t="s">
        <v>1117</v>
      </c>
      <c r="B16" s="72">
        <f t="shared" si="0"/>
        <v>16367</v>
      </c>
      <c r="C16" s="73">
        <v>1296</v>
      </c>
      <c r="D16" s="73">
        <v>1821</v>
      </c>
      <c r="E16" s="73">
        <v>1276</v>
      </c>
      <c r="F16" s="73"/>
      <c r="G16" s="73">
        <v>10570</v>
      </c>
      <c r="H16" s="73">
        <v>2</v>
      </c>
      <c r="I16" s="73">
        <v>101</v>
      </c>
      <c r="J16" s="73"/>
      <c r="K16" s="73">
        <v>1301</v>
      </c>
      <c r="L16" s="73"/>
      <c r="M16" s="73"/>
      <c r="N16" s="73"/>
      <c r="O16" s="73"/>
      <c r="P16" s="73"/>
      <c r="Q16" s="73"/>
    </row>
    <row r="17" s="61" customFormat="1" ht="20.1" customHeight="1" spans="1:17">
      <c r="A17" s="71" t="s">
        <v>1118</v>
      </c>
      <c r="B17" s="72">
        <f t="shared" si="0"/>
        <v>573</v>
      </c>
      <c r="C17" s="73">
        <v>96</v>
      </c>
      <c r="D17" s="73">
        <v>76</v>
      </c>
      <c r="E17" s="73"/>
      <c r="F17" s="73"/>
      <c r="G17" s="73">
        <v>401</v>
      </c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="61" customFormat="1" ht="20.1" customHeight="1" spans="1:17">
      <c r="A18" s="71" t="s">
        <v>1119</v>
      </c>
      <c r="B18" s="72">
        <f t="shared" si="0"/>
        <v>326</v>
      </c>
      <c r="C18" s="73">
        <v>185</v>
      </c>
      <c r="D18" s="73">
        <v>52</v>
      </c>
      <c r="E18" s="73"/>
      <c r="F18" s="73"/>
      <c r="G18" s="73">
        <v>85</v>
      </c>
      <c r="H18" s="73"/>
      <c r="I18" s="73"/>
      <c r="J18" s="73"/>
      <c r="K18" s="73">
        <v>4</v>
      </c>
      <c r="L18" s="73"/>
      <c r="M18" s="73"/>
      <c r="N18" s="73"/>
      <c r="O18" s="73"/>
      <c r="P18" s="73"/>
      <c r="Q18" s="73"/>
    </row>
    <row r="19" s="61" customFormat="1" ht="20.1" customHeight="1" spans="1:17">
      <c r="A19" s="71" t="s">
        <v>1120</v>
      </c>
      <c r="B19" s="72">
        <f t="shared" si="0"/>
        <v>80</v>
      </c>
      <c r="C19" s="73"/>
      <c r="D19" s="73">
        <v>6</v>
      </c>
      <c r="E19" s="73"/>
      <c r="F19" s="73"/>
      <c r="G19" s="73">
        <v>66</v>
      </c>
      <c r="H19" s="73"/>
      <c r="I19" s="73"/>
      <c r="J19" s="73"/>
      <c r="K19" s="73">
        <v>8</v>
      </c>
      <c r="L19" s="73"/>
      <c r="M19" s="73"/>
      <c r="N19" s="73"/>
      <c r="O19" s="73"/>
      <c r="P19" s="73"/>
      <c r="Q19" s="73"/>
    </row>
    <row r="20" s="61" customFormat="1" ht="20.1" customHeight="1" spans="1:17">
      <c r="A20" s="71" t="s">
        <v>1121</v>
      </c>
      <c r="B20" s="72">
        <f t="shared" si="0"/>
        <v>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="61" customFormat="1" ht="20.1" customHeight="1" spans="1:17">
      <c r="A21" s="71" t="s">
        <v>1122</v>
      </c>
      <c r="B21" s="72">
        <f t="shared" si="0"/>
        <v>0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2" s="61" customFormat="1" ht="20.1" customHeight="1" spans="1:17">
      <c r="A22" s="71" t="s">
        <v>1123</v>
      </c>
      <c r="B22" s="72">
        <f t="shared" si="0"/>
        <v>2900</v>
      </c>
      <c r="C22" s="73">
        <v>237</v>
      </c>
      <c r="D22" s="73">
        <v>1216</v>
      </c>
      <c r="E22" s="73"/>
      <c r="F22" s="73"/>
      <c r="G22" s="73">
        <v>1390</v>
      </c>
      <c r="H22" s="73"/>
      <c r="I22" s="73"/>
      <c r="J22" s="73"/>
      <c r="K22" s="73">
        <v>57</v>
      </c>
      <c r="L22" s="73"/>
      <c r="M22" s="73"/>
      <c r="N22" s="73"/>
      <c r="O22" s="73"/>
      <c r="P22" s="73"/>
      <c r="Q22" s="73"/>
    </row>
    <row r="23" s="61" customFormat="1" ht="20.1" customHeight="1" spans="1:17">
      <c r="A23" s="71" t="s">
        <v>1124</v>
      </c>
      <c r="B23" s="72">
        <f t="shared" si="0"/>
        <v>5259</v>
      </c>
      <c r="C23" s="73">
        <v>1520</v>
      </c>
      <c r="D23" s="73"/>
      <c r="E23" s="73">
        <v>93</v>
      </c>
      <c r="F23" s="73"/>
      <c r="G23" s="73">
        <v>3646</v>
      </c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="61" customFormat="1" ht="20.1" customHeight="1" spans="1:17">
      <c r="A24" s="71" t="s">
        <v>1125</v>
      </c>
      <c r="B24" s="72">
        <f t="shared" si="0"/>
        <v>47</v>
      </c>
      <c r="C24" s="73"/>
      <c r="D24" s="73">
        <v>47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="61" customFormat="1" ht="20.1" customHeight="1" spans="1:17">
      <c r="A25" s="71" t="s">
        <v>1126</v>
      </c>
      <c r="B25" s="72">
        <f t="shared" si="0"/>
        <v>846</v>
      </c>
      <c r="C25" s="73">
        <v>63</v>
      </c>
      <c r="D25" s="73">
        <v>323</v>
      </c>
      <c r="E25" s="73"/>
      <c r="F25" s="73"/>
      <c r="G25" s="73">
        <v>460</v>
      </c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="61" customFormat="1" ht="20.1" customHeight="1" spans="1:17">
      <c r="A26" s="71" t="s">
        <v>1127</v>
      </c>
      <c r="B26" s="72">
        <f t="shared" si="0"/>
        <v>3000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>
        <v>3000</v>
      </c>
      <c r="Q26" s="73"/>
    </row>
    <row r="27" s="61" customFormat="1" ht="20.1" customHeight="1" spans="1:17">
      <c r="A27" s="71" t="s">
        <v>1128</v>
      </c>
      <c r="B27" s="72">
        <f t="shared" si="0"/>
        <v>20830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>
        <v>20830</v>
      </c>
    </row>
    <row r="28" s="61" customFormat="1" ht="20.1" customHeight="1" spans="1:17">
      <c r="A28" s="71" t="s">
        <v>1129</v>
      </c>
      <c r="B28" s="72">
        <f t="shared" si="0"/>
        <v>4513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>
        <v>4513</v>
      </c>
      <c r="N28" s="73"/>
      <c r="O28" s="73"/>
      <c r="P28" s="73"/>
      <c r="Q28" s="73"/>
    </row>
    <row r="29" s="61" customFormat="1" ht="20.1" customHeight="1" spans="1:17">
      <c r="A29" s="71" t="s">
        <v>1130</v>
      </c>
      <c r="B29" s="72">
        <f t="shared" si="0"/>
        <v>0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</row>
    <row r="30" s="61" customFormat="1" ht="20.1" customHeight="1" spans="1:17">
      <c r="A30" s="74" t="s">
        <v>1091</v>
      </c>
      <c r="B30" s="72">
        <f t="shared" si="0"/>
        <v>217647</v>
      </c>
      <c r="C30" s="75">
        <f t="shared" ref="C30:Q30" si="1">SUM(C5:C29)</f>
        <v>20370</v>
      </c>
      <c r="D30" s="75">
        <f t="shared" si="1"/>
        <v>25235</v>
      </c>
      <c r="E30" s="75">
        <f t="shared" si="1"/>
        <v>1595</v>
      </c>
      <c r="F30" s="75">
        <f t="shared" si="1"/>
        <v>155</v>
      </c>
      <c r="G30" s="75">
        <f t="shared" si="1"/>
        <v>62101</v>
      </c>
      <c r="H30" s="75">
        <f t="shared" si="1"/>
        <v>213</v>
      </c>
      <c r="I30" s="75">
        <f t="shared" si="1"/>
        <v>2366</v>
      </c>
      <c r="J30" s="75">
        <f t="shared" si="1"/>
        <v>0</v>
      </c>
      <c r="K30" s="75">
        <f t="shared" si="1"/>
        <v>31543</v>
      </c>
      <c r="L30" s="75">
        <f t="shared" si="1"/>
        <v>45726</v>
      </c>
      <c r="M30" s="75">
        <f t="shared" si="1"/>
        <v>4513</v>
      </c>
      <c r="N30" s="75">
        <f t="shared" si="1"/>
        <v>0</v>
      </c>
      <c r="O30" s="75">
        <f t="shared" si="1"/>
        <v>0</v>
      </c>
      <c r="P30" s="75">
        <f t="shared" si="1"/>
        <v>3000</v>
      </c>
      <c r="Q30" s="75">
        <f t="shared" si="1"/>
        <v>20830</v>
      </c>
    </row>
    <row r="31" s="61" customFormat="1" spans="2:17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</row>
    <row r="32" s="61" customFormat="1" spans="2:17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</row>
    <row r="33" s="61" customFormat="1" spans="2:17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</row>
    <row r="34" s="61" customFormat="1" spans="2:17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</row>
    <row r="35" s="61" customFormat="1" spans="2:17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</row>
    <row r="36" s="61" customFormat="1" spans="2:17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</row>
    <row r="37" s="61" customFormat="1" spans="2:17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</row>
    <row r="38" s="61" customFormat="1" spans="2:17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</row>
    <row r="39" s="61" customFormat="1" spans="2:17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</row>
    <row r="40" s="61" customFormat="1" spans="2:17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</row>
  </sheetData>
  <mergeCells count="1">
    <mergeCell ref="A2:Q2"/>
  </mergeCells>
  <printOptions horizontalCentered="1"/>
  <pageMargins left="0" right="0" top="0.279166666666667" bottom="0.15625" header="0.118055555555556" footer="0.118055555555556"/>
  <pageSetup paperSize="9" scale="80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2" sqref="A2"/>
    </sheetView>
  </sheetViews>
  <sheetFormatPr defaultColWidth="9" defaultRowHeight="25.5" outlineLevelRow="3" outlineLevelCol="2"/>
  <cols>
    <col min="1" max="1" width="35.375" style="56" customWidth="1"/>
    <col min="2" max="3" width="27.625" style="56" customWidth="1"/>
    <col min="4" max="16384" width="9" style="57"/>
  </cols>
  <sheetData>
    <row r="1" ht="69.95" customHeight="1" spans="1:3">
      <c r="A1" s="58" t="s">
        <v>1131</v>
      </c>
      <c r="B1" s="58"/>
      <c r="C1" s="58"/>
    </row>
    <row r="2" ht="21" customHeight="1" spans="3:3">
      <c r="C2" s="59" t="s">
        <v>1132</v>
      </c>
    </row>
    <row r="3" ht="54" customHeight="1" spans="1:3">
      <c r="A3" s="60"/>
      <c r="B3" s="60" t="s">
        <v>1133</v>
      </c>
      <c r="C3" s="60" t="s">
        <v>1134</v>
      </c>
    </row>
    <row r="4" ht="54" customHeight="1" spans="1:3">
      <c r="A4" s="60" t="s">
        <v>1135</v>
      </c>
      <c r="B4" s="60">
        <v>14.3265</v>
      </c>
      <c r="C4" s="60">
        <v>13.0614</v>
      </c>
    </row>
  </sheetData>
  <mergeCells count="1">
    <mergeCell ref="A1:C1"/>
  </mergeCells>
  <printOptions horizontalCentered="1"/>
  <pageMargins left="0.75" right="0.75" top="0.979166666666667" bottom="0.979166666666667" header="0.509027777777778" footer="0.509027777777778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5"/>
  <sheetViews>
    <sheetView showZeros="0" topLeftCell="A38" workbookViewId="0">
      <selection activeCell="D19" sqref="D19"/>
    </sheetView>
  </sheetViews>
  <sheetFormatPr defaultColWidth="9" defaultRowHeight="15.75" outlineLevelCol="1"/>
  <cols>
    <col min="1" max="1" width="55.375" style="33" customWidth="1"/>
    <col min="2" max="2" width="29.875" style="34" customWidth="1"/>
    <col min="3" max="256" width="9" style="35"/>
    <col min="257" max="16384" width="9" style="36"/>
  </cols>
  <sheetData>
    <row r="1" ht="33" customHeight="1" spans="1:2">
      <c r="A1" s="37" t="s">
        <v>1136</v>
      </c>
      <c r="B1" s="38"/>
    </row>
    <row r="2" ht="21.75" customHeight="1" spans="1:2">
      <c r="A2" s="24" t="s">
        <v>1137</v>
      </c>
      <c r="B2" s="39" t="s">
        <v>1138</v>
      </c>
    </row>
    <row r="3" s="32" customFormat="1" ht="19" customHeight="1" spans="1:2">
      <c r="A3" s="40" t="s">
        <v>1030</v>
      </c>
      <c r="B3" s="41" t="s">
        <v>17</v>
      </c>
    </row>
    <row r="4" s="32" customFormat="1" ht="14.5" customHeight="1" spans="1:2">
      <c r="A4" s="42" t="s">
        <v>1139</v>
      </c>
      <c r="B4" s="41">
        <f>SUM(B5,B12)</f>
        <v>4869</v>
      </c>
    </row>
    <row r="5" s="32" customFormat="1" ht="14.5" customHeight="1" spans="1:2">
      <c r="A5" s="27" t="s">
        <v>1140</v>
      </c>
      <c r="B5" s="43">
        <f>SUM(B6:B11)</f>
        <v>0</v>
      </c>
    </row>
    <row r="6" ht="14.5" customHeight="1" spans="1:2">
      <c r="A6" s="44" t="s">
        <v>1141</v>
      </c>
      <c r="B6" s="45"/>
    </row>
    <row r="7" ht="14.5" customHeight="1" spans="1:2">
      <c r="A7" s="44" t="s">
        <v>1142</v>
      </c>
      <c r="B7" s="45"/>
    </row>
    <row r="8" ht="14.5" customHeight="1" spans="1:2">
      <c r="A8" s="44" t="s">
        <v>1143</v>
      </c>
      <c r="B8" s="45"/>
    </row>
    <row r="9" ht="14.5" customHeight="1" spans="1:2">
      <c r="A9" s="44" t="s">
        <v>1144</v>
      </c>
      <c r="B9" s="45"/>
    </row>
    <row r="10" ht="14.5" customHeight="1" spans="1:2">
      <c r="A10" s="44" t="s">
        <v>1145</v>
      </c>
      <c r="B10" s="45"/>
    </row>
    <row r="11" ht="14.5" customHeight="1" spans="1:2">
      <c r="A11" s="44" t="s">
        <v>1146</v>
      </c>
      <c r="B11" s="45"/>
    </row>
    <row r="12" s="32" customFormat="1" ht="14.5" customHeight="1" spans="1:2">
      <c r="A12" s="27" t="s">
        <v>1147</v>
      </c>
      <c r="B12" s="41">
        <f>SUM(B13:B50)</f>
        <v>4869</v>
      </c>
    </row>
    <row r="13" ht="14.5" customHeight="1" spans="1:2">
      <c r="A13" s="44" t="s">
        <v>1148</v>
      </c>
      <c r="B13" s="46"/>
    </row>
    <row r="14" ht="14.5" customHeight="1" spans="1:2">
      <c r="A14" s="44" t="s">
        <v>1149</v>
      </c>
      <c r="B14" s="46">
        <v>1971</v>
      </c>
    </row>
    <row r="15" ht="14.5" customHeight="1" spans="1:2">
      <c r="A15" s="44" t="s">
        <v>1150</v>
      </c>
      <c r="B15" s="47">
        <v>1357</v>
      </c>
    </row>
    <row r="16" ht="14.5" customHeight="1" spans="1:2">
      <c r="A16" s="44" t="s">
        <v>1151</v>
      </c>
      <c r="B16" s="46"/>
    </row>
    <row r="17" ht="14.5" customHeight="1" spans="1:2">
      <c r="A17" s="44" t="s">
        <v>1152</v>
      </c>
      <c r="B17" s="46"/>
    </row>
    <row r="18" ht="14.5" customHeight="1" spans="1:2">
      <c r="A18" s="44" t="s">
        <v>1153</v>
      </c>
      <c r="B18" s="46"/>
    </row>
    <row r="19" ht="14.5" customHeight="1" spans="1:2">
      <c r="A19" s="44" t="s">
        <v>1154</v>
      </c>
      <c r="B19" s="46"/>
    </row>
    <row r="20" ht="14.5" customHeight="1" spans="1:2">
      <c r="A20" s="44" t="s">
        <v>1155</v>
      </c>
      <c r="B20" s="48"/>
    </row>
    <row r="21" ht="14.5" customHeight="1" spans="1:2">
      <c r="A21" s="44" t="s">
        <v>1156</v>
      </c>
      <c r="B21" s="47"/>
    </row>
    <row r="22" ht="14.5" customHeight="1" spans="1:2">
      <c r="A22" s="44" t="s">
        <v>1157</v>
      </c>
      <c r="B22" s="47"/>
    </row>
    <row r="23" ht="14.5" customHeight="1" spans="1:2">
      <c r="A23" s="44" t="s">
        <v>1158</v>
      </c>
      <c r="B23" s="47"/>
    </row>
    <row r="24" ht="14.5" customHeight="1" spans="1:2">
      <c r="A24" s="44" t="s">
        <v>1159</v>
      </c>
      <c r="B24" s="47">
        <v>1541</v>
      </c>
    </row>
    <row r="25" ht="14.5" customHeight="1" spans="1:2">
      <c r="A25" s="44" t="s">
        <v>1160</v>
      </c>
      <c r="B25" s="49"/>
    </row>
    <row r="26" ht="14.5" customHeight="1" spans="1:2">
      <c r="A26" s="44" t="s">
        <v>1161</v>
      </c>
      <c r="B26" s="49"/>
    </row>
    <row r="27" ht="14.5" customHeight="1" spans="1:2">
      <c r="A27" s="44" t="s">
        <v>1162</v>
      </c>
      <c r="B27" s="45"/>
    </row>
    <row r="28" ht="14.5" customHeight="1" spans="1:2">
      <c r="A28" s="44" t="s">
        <v>1163</v>
      </c>
      <c r="B28" s="45"/>
    </row>
    <row r="29" ht="14.5" customHeight="1" spans="1:2">
      <c r="A29" s="44" t="s">
        <v>1164</v>
      </c>
      <c r="B29" s="49"/>
    </row>
    <row r="30" ht="14.5" customHeight="1" spans="1:2">
      <c r="A30" s="44" t="s">
        <v>1165</v>
      </c>
      <c r="B30" s="49"/>
    </row>
    <row r="31" ht="14.5" customHeight="1" spans="1:2">
      <c r="A31" s="44" t="s">
        <v>1166</v>
      </c>
      <c r="B31" s="49"/>
    </row>
    <row r="32" ht="14.5" customHeight="1" spans="1:2">
      <c r="A32" s="44" t="s">
        <v>1167</v>
      </c>
      <c r="B32" s="49"/>
    </row>
    <row r="33" ht="14.5" customHeight="1" spans="1:2">
      <c r="A33" s="44" t="s">
        <v>1168</v>
      </c>
      <c r="B33" s="49"/>
    </row>
    <row r="34" ht="14.5" customHeight="1" spans="1:2">
      <c r="A34" s="44" t="s">
        <v>1169</v>
      </c>
      <c r="B34" s="49"/>
    </row>
    <row r="35" ht="14.5" customHeight="1" spans="1:2">
      <c r="A35" s="44" t="s">
        <v>1170</v>
      </c>
      <c r="B35" s="49"/>
    </row>
    <row r="36" ht="14.5" customHeight="1" spans="1:2">
      <c r="A36" s="44" t="s">
        <v>1171</v>
      </c>
      <c r="B36" s="49"/>
    </row>
    <row r="37" ht="14.5" customHeight="1" spans="1:2">
      <c r="A37" s="44" t="s">
        <v>1172</v>
      </c>
      <c r="B37" s="49"/>
    </row>
    <row r="38" ht="14.5" customHeight="1" spans="1:2">
      <c r="A38" s="44" t="s">
        <v>1173</v>
      </c>
      <c r="B38" s="49"/>
    </row>
    <row r="39" ht="14.5" customHeight="1" spans="1:2">
      <c r="A39" s="44" t="s">
        <v>1174</v>
      </c>
      <c r="B39" s="49"/>
    </row>
    <row r="40" ht="14.5" customHeight="1" spans="1:2">
      <c r="A40" s="44" t="s">
        <v>1175</v>
      </c>
      <c r="B40" s="49"/>
    </row>
    <row r="41" ht="14.5" customHeight="1" spans="1:2">
      <c r="A41" s="44" t="s">
        <v>1176</v>
      </c>
      <c r="B41" s="49"/>
    </row>
    <row r="42" ht="14.5" customHeight="1" spans="1:2">
      <c r="A42" s="44" t="s">
        <v>1177</v>
      </c>
      <c r="B42" s="49"/>
    </row>
    <row r="43" ht="14.5" customHeight="1" spans="1:2">
      <c r="A43" s="44" t="s">
        <v>1178</v>
      </c>
      <c r="B43" s="49"/>
    </row>
    <row r="44" ht="14.5" customHeight="1" spans="1:2">
      <c r="A44" s="44" t="s">
        <v>1179</v>
      </c>
      <c r="B44" s="49"/>
    </row>
    <row r="45" ht="14.5" customHeight="1" spans="1:2">
      <c r="A45" s="44" t="s">
        <v>1180</v>
      </c>
      <c r="B45" s="49"/>
    </row>
    <row r="46" ht="14.5" customHeight="1" spans="1:2">
      <c r="A46" s="44" t="s">
        <v>1181</v>
      </c>
      <c r="B46" s="49"/>
    </row>
    <row r="47" ht="14.5" customHeight="1" spans="1:2">
      <c r="A47" s="44" t="s">
        <v>1182</v>
      </c>
      <c r="B47" s="49"/>
    </row>
    <row r="48" ht="14.5" customHeight="1" spans="1:2">
      <c r="A48" s="44" t="s">
        <v>1183</v>
      </c>
      <c r="B48" s="49"/>
    </row>
    <row r="49" ht="14.5" customHeight="1" spans="1:2">
      <c r="A49" s="44" t="s">
        <v>1184</v>
      </c>
      <c r="B49" s="49"/>
    </row>
    <row r="50" ht="14.5" customHeight="1" spans="1:2">
      <c r="A50" s="44" t="s">
        <v>1185</v>
      </c>
      <c r="B50" s="45"/>
    </row>
    <row r="51" ht="14.5" customHeight="1" spans="1:2">
      <c r="A51" s="44"/>
      <c r="B51" s="50"/>
    </row>
    <row r="52" s="32" customFormat="1" ht="14.5" customHeight="1" spans="1:2">
      <c r="A52" s="27" t="s">
        <v>1186</v>
      </c>
      <c r="B52" s="51">
        <f>SUM(B53:B65)</f>
        <v>4869</v>
      </c>
    </row>
    <row r="53" ht="14.5" customHeight="1" spans="1:2">
      <c r="A53" s="29" t="s">
        <v>1187</v>
      </c>
      <c r="B53" s="50">
        <v>513</v>
      </c>
    </row>
    <row r="54" ht="14.5" customHeight="1" spans="1:2">
      <c r="A54" s="29" t="s">
        <v>1188</v>
      </c>
      <c r="B54" s="50">
        <v>784</v>
      </c>
    </row>
    <row r="55" ht="14.5" customHeight="1" spans="1:2">
      <c r="A55" s="29" t="s">
        <v>1189</v>
      </c>
      <c r="B55" s="50">
        <v>199</v>
      </c>
    </row>
    <row r="56" ht="14.5" customHeight="1" spans="1:2">
      <c r="A56" s="29" t="s">
        <v>1190</v>
      </c>
      <c r="B56" s="50">
        <v>211</v>
      </c>
    </row>
    <row r="57" ht="14.5" customHeight="1" spans="1:2">
      <c r="A57" s="29" t="s">
        <v>1191</v>
      </c>
      <c r="B57" s="50">
        <v>302</v>
      </c>
    </row>
    <row r="58" ht="14.5" customHeight="1" spans="1:2">
      <c r="A58" s="29" t="s">
        <v>1192</v>
      </c>
      <c r="B58" s="50">
        <v>250</v>
      </c>
    </row>
    <row r="59" ht="14.5" customHeight="1" spans="1:2">
      <c r="A59" s="29" t="s">
        <v>1193</v>
      </c>
      <c r="B59" s="52">
        <v>368</v>
      </c>
    </row>
    <row r="60" ht="15" customHeight="1" spans="1:2">
      <c r="A60" s="53" t="s">
        <v>1194</v>
      </c>
      <c r="B60" s="52">
        <v>302</v>
      </c>
    </row>
    <row r="61" ht="15" customHeight="1" spans="1:2">
      <c r="A61" s="53" t="s">
        <v>1195</v>
      </c>
      <c r="B61" s="52">
        <v>383</v>
      </c>
    </row>
    <row r="62" ht="15" customHeight="1" spans="1:2">
      <c r="A62" s="53" t="s">
        <v>1196</v>
      </c>
      <c r="B62" s="52">
        <v>281</v>
      </c>
    </row>
    <row r="63" ht="15" customHeight="1" spans="1:2">
      <c r="A63" s="53" t="s">
        <v>1197</v>
      </c>
      <c r="B63" s="52">
        <v>327</v>
      </c>
    </row>
    <row r="64" ht="15" customHeight="1" spans="1:2">
      <c r="A64" s="53" t="s">
        <v>1198</v>
      </c>
      <c r="B64" s="54">
        <v>359</v>
      </c>
    </row>
    <row r="65" ht="15" customHeight="1" spans="1:2">
      <c r="A65" s="55" t="s">
        <v>1199</v>
      </c>
      <c r="B65" s="52">
        <v>590</v>
      </c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</sheetData>
  <mergeCells count="1">
    <mergeCell ref="A1:B1"/>
  </mergeCells>
  <printOptions horizontalCentered="1"/>
  <pageMargins left="0.149305555555556" right="0" top="0.751388888888889" bottom="0.751388888888889" header="0.507638888888889" footer="0.349305555555556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8"/>
  <sheetViews>
    <sheetView showZeros="0" workbookViewId="0">
      <selection activeCell="A3" sqref="A3"/>
    </sheetView>
  </sheetViews>
  <sheetFormatPr defaultColWidth="9" defaultRowHeight="14.25" outlineLevelCol="1"/>
  <cols>
    <col min="1" max="1" width="31.25" style="6" customWidth="1"/>
    <col min="2" max="2" width="32.75" style="6" customWidth="1"/>
    <col min="3" max="16384" width="9" style="6"/>
  </cols>
  <sheetData>
    <row r="2" ht="44" customHeight="1" spans="1:2">
      <c r="A2" s="23" t="s">
        <v>1200</v>
      </c>
      <c r="B2" s="23"/>
    </row>
    <row r="3" ht="23.25" customHeight="1" spans="1:2">
      <c r="A3" s="24"/>
      <c r="B3" s="25" t="s">
        <v>1201</v>
      </c>
    </row>
    <row r="4" ht="27" customHeight="1" spans="1:2">
      <c r="A4" s="26" t="s">
        <v>1030</v>
      </c>
      <c r="B4" s="26" t="s">
        <v>1202</v>
      </c>
    </row>
    <row r="5" s="22" customFormat="1" ht="27" customHeight="1" spans="1:2">
      <c r="A5" s="27" t="s">
        <v>1186</v>
      </c>
      <c r="B5" s="28">
        <f>SUM(B6:B18)</f>
        <v>0</v>
      </c>
    </row>
    <row r="6" ht="27" customHeight="1" spans="1:2">
      <c r="A6" s="29" t="s">
        <v>1187</v>
      </c>
      <c r="B6" s="30">
        <v>0</v>
      </c>
    </row>
    <row r="7" ht="27" customHeight="1" spans="1:2">
      <c r="A7" s="29" t="s">
        <v>1188</v>
      </c>
      <c r="B7" s="30">
        <v>0</v>
      </c>
    </row>
    <row r="8" ht="27" customHeight="1" spans="1:2">
      <c r="A8" s="29" t="s">
        <v>1189</v>
      </c>
      <c r="B8" s="30">
        <v>0</v>
      </c>
    </row>
    <row r="9" ht="27" customHeight="1" spans="1:2">
      <c r="A9" s="29" t="s">
        <v>1190</v>
      </c>
      <c r="B9" s="30">
        <v>0</v>
      </c>
    </row>
    <row r="10" ht="27" customHeight="1" spans="1:2">
      <c r="A10" s="29" t="s">
        <v>1191</v>
      </c>
      <c r="B10" s="30">
        <v>0</v>
      </c>
    </row>
    <row r="11" ht="27" customHeight="1" spans="1:2">
      <c r="A11" s="29" t="s">
        <v>1192</v>
      </c>
      <c r="B11" s="30">
        <v>0</v>
      </c>
    </row>
    <row r="12" ht="27" customHeight="1" spans="1:2">
      <c r="A12" s="29" t="s">
        <v>1193</v>
      </c>
      <c r="B12" s="30">
        <v>0</v>
      </c>
    </row>
    <row r="13" ht="27" customHeight="1" spans="1:2">
      <c r="A13" s="31" t="s">
        <v>1194</v>
      </c>
      <c r="B13" s="30">
        <v>0</v>
      </c>
    </row>
    <row r="14" ht="27" customHeight="1" spans="1:2">
      <c r="A14" s="31" t="s">
        <v>1195</v>
      </c>
      <c r="B14" s="30">
        <v>0</v>
      </c>
    </row>
    <row r="15" ht="27" customHeight="1" spans="1:2">
      <c r="A15" s="31" t="s">
        <v>1196</v>
      </c>
      <c r="B15" s="30">
        <v>0</v>
      </c>
    </row>
    <row r="16" ht="27" customHeight="1" spans="1:2">
      <c r="A16" s="31" t="s">
        <v>1197</v>
      </c>
      <c r="B16" s="30">
        <v>0</v>
      </c>
    </row>
    <row r="17" ht="27" customHeight="1" spans="1:2">
      <c r="A17" s="31" t="s">
        <v>1198</v>
      </c>
      <c r="B17" s="30">
        <v>0</v>
      </c>
    </row>
    <row r="18" ht="27" customHeight="1" spans="1:2">
      <c r="A18" s="31" t="s">
        <v>1199</v>
      </c>
      <c r="B18" s="30">
        <v>0</v>
      </c>
    </row>
  </sheetData>
  <mergeCells count="1">
    <mergeCell ref="A2:B2"/>
  </mergeCells>
  <printOptions horizontalCentered="1"/>
  <pageMargins left="0.0430555555555556" right="0" top="1" bottom="1" header="0.5" footer="0.5"/>
  <pageSetup paperSize="9" orientation="portrait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EP24"/>
  <sheetViews>
    <sheetView showGridLines="0" showZeros="0" tabSelected="1" workbookViewId="0">
      <selection activeCell="K13" sqref="K13"/>
    </sheetView>
  </sheetViews>
  <sheetFormatPr defaultColWidth="8" defaultRowHeight="14.25"/>
  <cols>
    <col min="1" max="1" width="46.625" style="4" customWidth="1"/>
    <col min="2" max="2" width="30.625" style="5" customWidth="1"/>
    <col min="3" max="240" width="8" style="4" customWidth="1"/>
    <col min="241" max="16370" width="8" style="4"/>
    <col min="16371" max="16384" width="8" style="6"/>
  </cols>
  <sheetData>
    <row r="1" ht="22.5" spans="1:2">
      <c r="A1" s="7" t="s">
        <v>1203</v>
      </c>
      <c r="B1" s="8"/>
    </row>
    <row r="2" ht="24" customHeight="1" spans="1:2">
      <c r="A2" s="9"/>
      <c r="B2" s="10" t="s">
        <v>13</v>
      </c>
    </row>
    <row r="3" ht="35" customHeight="1" spans="1:2">
      <c r="A3" s="11" t="s">
        <v>1204</v>
      </c>
      <c r="B3" s="12" t="s">
        <v>20</v>
      </c>
    </row>
    <row r="4" s="1" customFormat="1" ht="29.1" customHeight="1" spans="1:2">
      <c r="A4" s="13" t="s">
        <v>1205</v>
      </c>
      <c r="B4" s="14">
        <v>0</v>
      </c>
    </row>
    <row r="5" s="2" customFormat="1" ht="29.1" customHeight="1" spans="1:2">
      <c r="A5" s="15"/>
      <c r="B5" s="16"/>
    </row>
    <row r="6" s="3" customFormat="1" ht="29.1" customHeight="1" spans="1:2">
      <c r="A6" s="17"/>
      <c r="B6" s="18"/>
    </row>
    <row r="7" s="3" customFormat="1" ht="29.1" customHeight="1" spans="1:2">
      <c r="A7" s="17"/>
      <c r="B7" s="18"/>
    </row>
    <row r="8" s="3" customFormat="1" ht="29.1" customHeight="1" spans="1:2">
      <c r="A8" s="19"/>
      <c r="B8" s="18"/>
    </row>
    <row r="9" s="2" customFormat="1" ht="29.1" customHeight="1" spans="1:2">
      <c r="A9" s="15"/>
      <c r="B9" s="16"/>
    </row>
    <row r="10" s="3" customFormat="1" ht="29.1" customHeight="1" spans="1:2">
      <c r="A10" s="20"/>
      <c r="B10" s="18"/>
    </row>
    <row r="11" s="3" customFormat="1" ht="29.1" customHeight="1" spans="1:2">
      <c r="A11" s="21"/>
      <c r="B11" s="18"/>
    </row>
    <row r="12" s="2" customFormat="1" ht="29.1" customHeight="1" spans="1:2">
      <c r="A12" s="15"/>
      <c r="B12" s="16"/>
    </row>
    <row r="13" s="3" customFormat="1" ht="29.1" customHeight="1" spans="1:2">
      <c r="A13" s="20"/>
      <c r="B13" s="18"/>
    </row>
    <row r="14" s="3" customFormat="1" ht="29.1" customHeight="1"/>
    <row r="15" s="3" customFormat="1" ht="29.1" customHeight="1"/>
    <row r="16" s="3" customFormat="1" ht="29.1" customHeight="1"/>
    <row r="17" s="2" customFormat="1" ht="29.1" customHeight="1"/>
    <row r="18" s="3" customFormat="1" ht="29.1" customHeight="1"/>
    <row r="19" s="3" customFormat="1" ht="29.1" customHeight="1"/>
    <row r="20" s="3" customFormat="1" ht="29.1" customHeight="1"/>
    <row r="21" s="3" customFormat="1" ht="29.1" customHeight="1"/>
    <row r="22" s="2" customFormat="1" ht="29.1" customHeight="1"/>
    <row r="23" s="3" customFormat="1" ht="29.1" customHeight="1"/>
    <row r="24" spans="2:16370">
      <c r="B24" s="4"/>
      <c r="XEO24" s="6"/>
      <c r="XEP24" s="6"/>
    </row>
  </sheetData>
  <mergeCells count="1">
    <mergeCell ref="A1:B1"/>
  </mergeCells>
  <printOptions horizontalCentered="1"/>
  <pageMargins left="0.251388888888889" right="0" top="0.460416666666667" bottom="0.318055555555556" header="0.297916666666667" footer="0.0777777777777778"/>
  <pageSetup paperSize="9" scale="90" pageOrder="overThenDown" orientation="portrait" horizontalDpi="600"/>
  <headerFooter alignWithMargins="0">
    <oddFooter>&amp;C&amp;"Arial"&amp;10  第 &amp;P 页     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1.一般公共预算收入预算</vt:lpstr>
      <vt:lpstr>2.一般公共预算支出</vt:lpstr>
      <vt:lpstr>3.一般公共预算支出 (本级)</vt:lpstr>
      <vt:lpstr>4.本级基本支出预算（政府经济分类）</vt:lpstr>
      <vt:lpstr>5.政府预算支出经济分类表</vt:lpstr>
      <vt:lpstr>6.政府债务限额余额</vt:lpstr>
      <vt:lpstr>7.县对下一般转移</vt:lpstr>
      <vt:lpstr>8.县对下专项转移支付分地区</vt:lpstr>
      <vt:lpstr>9.县对下专项转移支付分项目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2019-03-01T06:53:00Z</dcterms:created>
  <dcterms:modified xsi:type="dcterms:W3CDTF">2024-10-25T08:11:07Z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50CB68A17D3E4677B1FD808038CCB179</vt:lpwstr>
  </property>
</Properties>
</file>